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Rozpočty_DPS\"/>
    </mc:Choice>
  </mc:AlternateContent>
  <xr:revisionPtr revIDLastSave="0" documentId="8_{CDC12696-4EB8-442D-A1A4-CA1B08B75BA7}"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1 D 1.4e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 1.4e Pol'!$1:$7</definedName>
    <definedName name="oadresa">Stavba!$D$6</definedName>
    <definedName name="Objednatel" localSheetId="1">Stavba!$D$5</definedName>
    <definedName name="Objekt" localSheetId="1">Stavba!$B$38</definedName>
    <definedName name="_xlnm.Print_Area" localSheetId="3">'SO 01 D 1.4e Pol'!$A$1:$Q$92</definedName>
    <definedName name="_xlnm.Print_Area" localSheetId="1">Stavba!$A$1:$J$123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2" i="1" l="1"/>
  <c r="I121" i="1"/>
  <c r="I120" i="1"/>
  <c r="G41" i="1"/>
  <c r="F41" i="1"/>
  <c r="G40" i="1"/>
  <c r="F40" i="1"/>
  <c r="G39" i="1"/>
  <c r="F39" i="1"/>
  <c r="G91" i="12"/>
  <c r="G9" i="12"/>
  <c r="M9" i="12" s="1"/>
  <c r="I9" i="12"/>
  <c r="I8" i="12" s="1"/>
  <c r="K9" i="12"/>
  <c r="K8" i="12" s="1"/>
  <c r="O9" i="12"/>
  <c r="Q9" i="12"/>
  <c r="Q8" i="12" s="1"/>
  <c r="V9" i="12"/>
  <c r="V8" i="12" s="1"/>
  <c r="G14" i="12"/>
  <c r="I14" i="12"/>
  <c r="K14" i="12"/>
  <c r="M14" i="12"/>
  <c r="O14" i="12"/>
  <c r="Q14" i="12"/>
  <c r="V14" i="12"/>
  <c r="G18" i="12"/>
  <c r="I18" i="12"/>
  <c r="K18" i="12"/>
  <c r="M18" i="12"/>
  <c r="O18" i="12"/>
  <c r="Q18" i="12"/>
  <c r="V18" i="12"/>
  <c r="G22" i="12"/>
  <c r="G8" i="12" s="1"/>
  <c r="I22" i="12"/>
  <c r="K22" i="12"/>
  <c r="O22" i="12"/>
  <c r="O8" i="12" s="1"/>
  <c r="Q22" i="12"/>
  <c r="V22" i="12"/>
  <c r="G25" i="12"/>
  <c r="M25" i="12" s="1"/>
  <c r="I25" i="12"/>
  <c r="K25" i="12"/>
  <c r="O25" i="12"/>
  <c r="Q25" i="12"/>
  <c r="V25" i="12"/>
  <c r="G31" i="12"/>
  <c r="I31" i="12"/>
  <c r="K31" i="12"/>
  <c r="M31" i="12"/>
  <c r="O31" i="12"/>
  <c r="Q31" i="12"/>
  <c r="V31" i="12"/>
  <c r="G37" i="12"/>
  <c r="I37" i="12"/>
  <c r="K37" i="12"/>
  <c r="M37" i="12"/>
  <c r="O37" i="12"/>
  <c r="Q37" i="12"/>
  <c r="V37" i="12"/>
  <c r="G40" i="12"/>
  <c r="M40" i="12" s="1"/>
  <c r="I40" i="12"/>
  <c r="K40" i="12"/>
  <c r="O40" i="12"/>
  <c r="Q40" i="12"/>
  <c r="V40" i="12"/>
  <c r="G43" i="12"/>
  <c r="M43" i="12" s="1"/>
  <c r="I43" i="12"/>
  <c r="K43" i="12"/>
  <c r="O43" i="12"/>
  <c r="Q43" i="12"/>
  <c r="V43" i="12"/>
  <c r="G50" i="12"/>
  <c r="I50" i="12"/>
  <c r="I49" i="12" s="1"/>
  <c r="K50" i="12"/>
  <c r="M50" i="12"/>
  <c r="O50" i="12"/>
  <c r="Q50" i="12"/>
  <c r="Q49" i="12" s="1"/>
  <c r="V50" i="12"/>
  <c r="G53" i="12"/>
  <c r="G49" i="12" s="1"/>
  <c r="I53" i="12"/>
  <c r="K53" i="12"/>
  <c r="O53" i="12"/>
  <c r="O49" i="12" s="1"/>
  <c r="Q53" i="12"/>
  <c r="V53" i="12"/>
  <c r="G64" i="12"/>
  <c r="I64" i="12"/>
  <c r="K64" i="12"/>
  <c r="M64" i="12"/>
  <c r="O64" i="12"/>
  <c r="Q64" i="12"/>
  <c r="V64" i="12"/>
  <c r="G74" i="12"/>
  <c r="M74" i="12" s="1"/>
  <c r="I74" i="12"/>
  <c r="K74" i="12"/>
  <c r="K49" i="12" s="1"/>
  <c r="O74" i="12"/>
  <c r="Q74" i="12"/>
  <c r="V74" i="12"/>
  <c r="V49" i="12" s="1"/>
  <c r="G79" i="12"/>
  <c r="I79" i="12"/>
  <c r="K79" i="12"/>
  <c r="M79" i="12"/>
  <c r="O79" i="12"/>
  <c r="Q79" i="12"/>
  <c r="V79" i="12"/>
  <c r="G85" i="12"/>
  <c r="G86" i="12"/>
  <c r="I86" i="12"/>
  <c r="I85" i="12" s="1"/>
  <c r="K86" i="12"/>
  <c r="M86" i="12"/>
  <c r="O86" i="12"/>
  <c r="Q86" i="12"/>
  <c r="Q85" i="12" s="1"/>
  <c r="V86" i="12"/>
  <c r="G88" i="12"/>
  <c r="M88" i="12" s="1"/>
  <c r="I88" i="12"/>
  <c r="K88" i="12"/>
  <c r="K85" i="12" s="1"/>
  <c r="O88" i="12"/>
  <c r="O85" i="12" s="1"/>
  <c r="Q88" i="12"/>
  <c r="V88" i="12"/>
  <c r="V85" i="12" s="1"/>
  <c r="AE91" i="12"/>
  <c r="AF91" i="12"/>
  <c r="I20" i="1"/>
  <c r="I19" i="1"/>
  <c r="I18" i="1"/>
  <c r="I17" i="1"/>
  <c r="I16" i="1"/>
  <c r="I123" i="1"/>
  <c r="J122"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1" i="1"/>
  <c r="I41" i="1" s="1"/>
  <c r="H40" i="1"/>
  <c r="I40" i="1" s="1"/>
  <c r="H39" i="1"/>
  <c r="I39" i="1" s="1"/>
  <c r="I42" i="1" s="1"/>
  <c r="J121" i="1" l="1"/>
  <c r="A23" i="1"/>
  <c r="A24" i="1" s="1"/>
  <c r="G24" i="1" s="1"/>
  <c r="A27" i="1" s="1"/>
  <c r="A29" i="1" s="1"/>
  <c r="G29" i="1" s="1"/>
  <c r="G27" i="1" s="1"/>
  <c r="G28" i="1"/>
  <c r="M85" i="12"/>
  <c r="M8" i="12"/>
  <c r="M53" i="12"/>
  <c r="M49" i="12" s="1"/>
  <c r="M22" i="12"/>
  <c r="J120" i="1"/>
  <c r="J123" i="1" s="1"/>
  <c r="J40" i="1"/>
  <c r="J41" i="1"/>
  <c r="J39" i="1"/>
  <c r="J42" i="1" s="1"/>
  <c r="H42" i="1"/>
  <c r="I21" i="1"/>
  <c r="J28" i="1"/>
  <c r="J26" i="1"/>
  <c r="G38" i="1"/>
  <c r="F38" i="1"/>
  <c r="H32" i="1"/>
  <c r="J23" i="1"/>
  <c r="J24" i="1"/>
  <c r="J25" i="1"/>
  <c r="J27" i="1"/>
  <c r="E24" i="1"/>
  <c r="E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<sst xmlns="http://schemas.openxmlformats.org/spreadsheetml/2006/main" count="398" uniqueCount="217">
  <si>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</si>
  <si>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</si>
  <si>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</si>
  <si>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</si>
  <si>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</si>
  <si>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</si>
  <si>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</si>
  <si>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</si>
  <si>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</si>
  <si>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</si>
  <si>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</si>
  <si>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</si>
  <si>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</si>
  <si>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</si>
  <si>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</si>
  <si>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</si>
  <si>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</si>
  <si>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</si>
  <si>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</si>
  <si>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</si>
  <si>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</si>
  <si>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</si>
  <si>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</si>
  <si>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</si>
  <si>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</si>
  <si>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</si>
  <si>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</si>
  <si>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</si>
  <si>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</si>
  <si>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</si>
  <si>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</si>
  <si>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</si>
  <si>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</si>
  <si>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</si>
  <si>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</si>
  <si>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</si>
  <si>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</si>
  <si>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</si>
  <si>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</si>
  <si>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</si>
  <si>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</si>
  <si>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</si>
  <si>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</si>
  <si>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t>
  </si>
  <si>
    <t>Zdravotně technické instalace - uznatelné náklady</t>
  </si>
  <si>
    <t>SO 01</t>
  </si>
  <si>
    <t>Objekt A - č.p. 508</t>
  </si>
  <si>
    <t>Objekt:</t>
  </si>
  <si>
    <t>Rozpočet:</t>
  </si>
  <si>
    <t>19_Z_034_1_U</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</si>
  <si>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</si>
  <si>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</si>
  <si>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</si>
  <si>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</si>
  <si>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</si>
  <si>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</si>
  <si>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</si>
  <si>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</si>
  <si>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</si>
  <si>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</si>
  <si>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</si>
  <si>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</si>
  <si>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</si>
  <si>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</si>
  <si>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</si>
  <si>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</si>
  <si>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</si>
  <si>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</si>
  <si>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</si>
  <si>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</si>
  <si>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</si>
  <si>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</si>
  <si>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</si>
  <si>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</si>
  <si>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</si>
  <si>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</si>
  <si>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</si>
  <si>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</si>
  <si>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</si>
  <si>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</si>
  <si>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</si>
  <si>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</si>
  <si>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</si>
  <si>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</si>
  <si>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</si>
  <si>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</si>
  <si>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</si>
  <si>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</si>
  <si>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</si>
  <si>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</si>
  <si>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</si>
  <si>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</si>
  <si>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</si>
  <si>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</si>
  <si>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</si>
  <si>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</si>
  <si>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</si>
  <si>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</si>
  <si>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</si>
  <si>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</si>
  <si>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722</t>
  </si>
  <si>
    <t>Vnitřní vodovod</t>
  </si>
  <si>
    <t>725</t>
  </si>
  <si>
    <t>Zařizovací předměty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</si>
  <si>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</si>
  <si>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</si>
  <si>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</si>
  <si>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</si>
  <si>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</si>
  <si>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</si>
  <si>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</si>
  <si>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</si>
  <si>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</si>
  <si>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</si>
  <si>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</si>
  <si>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</si>
  <si>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</si>
  <si>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</si>
  <si>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</si>
  <si>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</si>
  <si>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</si>
  <si>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</si>
  <si>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</si>
  <si>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</si>
  <si>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</si>
  <si>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</si>
  <si>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</si>
  <si>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</si>
  <si>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</si>
  <si>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</si>
  <si>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</si>
  <si>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</si>
  <si>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</si>
  <si>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722178711R00</t>
  </si>
  <si>
    <t>Potrubí vícevrstvé polypropylen, polypropylen s čedičovými vlákny, polypropylen  , D 20 mm, s 2,8 mm, S 3,2, polyfúzně svařované</t>
  </si>
  <si>
    <t>m</t>
  </si>
  <si>
    <t>800-721</t>
  </si>
  <si>
    <t>RTS 20/ I</t>
  </si>
  <si>
    <t>POL1_</t>
  </si>
  <si>
    <t>včetně tvarovek, bez zednických výpomocí,</t>
  </si>
  <si>
    <t>SPI</t>
  </si>
  <si>
    <t>Dopojení ohřívače OE5 : (10*0,8)*1,15</t>
  </si>
  <si>
    <t>VV</t>
  </si>
  <si>
    <t>Dopojení ohřívače OE10 : (25*0,8)*1,15</t>
  </si>
  <si>
    <t>SPU</t>
  </si>
  <si>
    <t>722178712R00</t>
  </si>
  <si>
    <t>Potrubí vícevrstvé polypropylen, polypropylen s čedičovými vlákny, polypropylen  , D 25 mm, s 3,5 mm, S 3,2, polyfúzně svařované</t>
  </si>
  <si>
    <t>Dopojení ohřívače OE80 : (1,2)*1,15</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</si>
  <si>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</si>
  <si>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</si>
  <si>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</si>
  <si>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</si>
  <si>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722290226R00</t>
  </si>
  <si>
    <t>Dílčí tlakové zkoušky vodovodního potrubí závitového, do DN 50</t>
  </si>
  <si>
    <t>Včetně dodávky vody, uzavření a zabezpečení konců potrubí.</t>
  </si>
  <si>
    <t>POP</t>
  </si>
  <si>
    <t>722290234R00</t>
  </si>
  <si>
    <t>Proplach a dezinfekce vodovodního potrubí do DN 80</t>
  </si>
  <si>
    <t>Včetně dodání desinfekčního prostředku.</t>
  </si>
  <si>
    <t>904      R02</t>
  </si>
  <si>
    <t>Hzs-zkousky v ramci montaz.praci, provedení technické prohlídky vodovodu</t>
  </si>
  <si>
    <t>h</t>
  </si>
  <si>
    <t>Prav.M</t>
  </si>
  <si>
    <t>POL10_</t>
  </si>
  <si>
    <t>2</t>
  </si>
  <si>
    <t>900      R722</t>
  </si>
  <si>
    <t>Zednické výpomoci hsv       čl.13-2, Práce v tarifní třídě 4</t>
  </si>
  <si>
    <t>Vlastní</t>
  </si>
  <si>
    <t>18</t>
  </si>
  <si>
    <t>998722203R00</t>
  </si>
  <si>
    <t>Přesun hmot pro vnitřní vodovod v objektech výšky do 24 m</t>
  </si>
  <si>
    <t>POL7_</t>
  </si>
  <si>
    <t>vodorovně do 50 m</t>
  </si>
  <si>
    <t xml:space="preserve">Ceny z položek s pořadovými čísly: : </t>
  </si>
  <si>
    <t xml:space="preserve">1,2,3,4,5,6,7,8, : </t>
  </si>
  <si>
    <t>Součet: : 208,08180</t>
  </si>
  <si>
    <t>900      R725</t>
  </si>
  <si>
    <t>Zednické výpomoci hsv       čl.13-2, vysekání, osazení, Práce v tarifní třídě 4</t>
  </si>
  <si>
    <t>3</t>
  </si>
  <si>
    <t>725013</t>
  </si>
  <si>
    <t>Dodávka a montáž kompletu OE5, viz technická zpráva</t>
  </si>
  <si>
    <t>soubor</t>
  </si>
  <si>
    <t>Indiv</t>
  </si>
  <si>
    <t>POL3_</t>
  </si>
  <si>
    <t>- malý elektrický ohřívač vody tlakový o objemu 5 litrů, 2 kW (např. MORA)</t>
  </si>
  <si>
    <t xml:space="preserve">  pro napojení více zařizovacích předmětů, instalace pod zařizovací předmět</t>
  </si>
  <si>
    <t>- včetně pojistné skupiny s pojistným a zpětným ventilem a potřebnými uzávěry</t>
  </si>
  <si>
    <t>2.PP : 1</t>
  </si>
  <si>
    <t>1.PP : 2</t>
  </si>
  <si>
    <t>1.NP (mimo Dr. MAX) : 1</t>
  </si>
  <si>
    <t>2.NP : 2</t>
  </si>
  <si>
    <t>3.NP : 2</t>
  </si>
  <si>
    <t>4.NP : 2</t>
  </si>
  <si>
    <t>725014</t>
  </si>
  <si>
    <t>Dodávka a montáž kompletu OE10, viz technická zpráva</t>
  </si>
  <si>
    <t>- malý elektrický ohřívač vody tlakový o objemu 10 litrů, 2 kW  (např. MORA)</t>
  </si>
  <si>
    <t>1.PP : 1</t>
  </si>
  <si>
    <t>1.NP (mimo Dr.MAX) : 2</t>
  </si>
  <si>
    <t>2.NP : 5+6</t>
  </si>
  <si>
    <t>3.NP : 5+5</t>
  </si>
  <si>
    <t>4.NP : 1</t>
  </si>
  <si>
    <t>725015</t>
  </si>
  <si>
    <t>Dodávka a montáž ohřívač el.zásob.rychloohř.závěs. OE80, viz technická zpráva</t>
  </si>
  <si>
    <t>- elektrický ohřívač vody tlakový s rychloohřevem o objemu 80 litrů, 2/3 kW (např. Tatramat)</t>
  </si>
  <si>
    <t>998725203R00</t>
  </si>
  <si>
    <t>Přesun hmot pro zařizovací předměty v objektech výšky do 24 m</t>
  </si>
  <si>
    <t xml:space="preserve">10,11,12,13, : </t>
  </si>
  <si>
    <t>Součet: : 1540,28500</t>
  </si>
  <si>
    <t>005122010R</t>
  </si>
  <si>
    <t xml:space="preserve">Provoz objednatele </t>
  </si>
  <si>
    <t>Soubor</t>
  </si>
  <si>
    <t>POL99_1</t>
  </si>
  <si>
    <t>005124010R</t>
  </si>
  <si>
    <t>Koordinační činnost</t>
  </si>
  <si>
    <t>POL99_2</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</si>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</sst>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8WvOOZB0v0xjFjkLeP6FyCCV97holU5hwxYXW0eJFTAmRCnUDTV69teWNA9YnUJYS9+A5vIFTpe8ZiTgTS5SUQ==" saltValue="YovI1GwpPMz//fzYNfy5L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6"/>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2700</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SUMIF(F120:F122,A16,I120:I122)+SUMIF(F120:F122,"PSU",I120:I122)</f>
        <v>0</v>
      </c>
      <c r="J16" s="88"/>
    </row>
    <row r="17" spans="1:10" ht="23.25" customHeight="1" x14ac:dyDescent="0.2">
      <c r="A17" s="191" t="s">
        <v>25</v>
      </c>
      <c r="B17" s="57" t="s">
        <v>25</v>
      </c>
      <c r="C17" s="58"/>
      <c r="D17" s="59"/>
      <c r="E17" s="86"/>
      <c r="F17" s="87"/>
      <c r="G17" s="86"/>
      <c r="H17" s="87"/>
      <c r="I17" s="86">
        <f>SUMIF(F120:F122,A17,I120:I122)</f>
        <v>0</v>
      </c>
      <c r="J17" s="88"/>
    </row>
    <row r="18" spans="1:10" ht="23.25" customHeight="1" x14ac:dyDescent="0.2">
      <c r="A18" s="191" t="s">
        <v>26</v>
      </c>
      <c r="B18" s="57" t="s">
        <v>26</v>
      </c>
      <c r="C18" s="58"/>
      <c r="D18" s="59"/>
      <c r="E18" s="86"/>
      <c r="F18" s="87"/>
      <c r="G18" s="86"/>
      <c r="H18" s="87"/>
      <c r="I18" s="86">
        <f>SUMIF(F120:F122,A18,I120:I122)</f>
        <v>0</v>
      </c>
      <c r="J18" s="88"/>
    </row>
    <row r="19" spans="1:10" ht="23.25" customHeight="1" x14ac:dyDescent="0.2">
      <c r="A19" s="191" t="s">
        <v>104</v>
      </c>
      <c r="B19" s="57" t="s">
        <v>27</v>
      </c>
      <c r="C19" s="58"/>
      <c r="D19" s="59"/>
      <c r="E19" s="86"/>
      <c r="F19" s="87"/>
      <c r="G19" s="86"/>
      <c r="H19" s="87"/>
      <c r="I19" s="86">
        <f>SUMIF(F120:F122,A19,I120:I122)</f>
        <v>0</v>
      </c>
      <c r="J19" s="88"/>
    </row>
    <row r="20" spans="1:10" ht="23.25" customHeight="1" x14ac:dyDescent="0.2">
      <c r="A20" s="191" t="s">
        <v>105</v>
      </c>
      <c r="B20" s="57" t="s">
        <v>28</v>
      </c>
      <c r="C20" s="58"/>
      <c r="D20" s="59"/>
      <c r="E20" s="86"/>
      <c r="F20" s="87"/>
      <c r="G20" s="86"/>
      <c r="H20" s="87"/>
      <c r="I20" s="86">
        <f>SUMIF(F120:F122,A20,I120:I122)</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43907</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01 D 1.4e Pol'!AE91</f>
        <v>0</v>
      </c>
      <c r="G39" s="145">
        <f>'SO 01 D 1.4e Pol'!AF91</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01 D 1.4e Pol'!AE91</f>
        <v>0</v>
      </c>
      <c r="G40" s="152">
        <f>'SO 01 D 1.4e Pol'!AF91</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01 D 1.4e Pol'!AE91</f>
        <v>0</v>
      </c>
      <c r="G41" s="146">
        <f>'SO 01 D 1.4e Pol'!AF91</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25</v>
      </c>
      <c r="G120" s="188"/>
      <c r="H120" s="188"/>
      <c r="I120" s="188">
        <f>'SO 01 D 1.4e Pol'!G8</f>
        <v>0</v>
      </c>
      <c r="J120" s="185" t="str">
        <f>IF(I123=0,"",I120/I123*100)</f>
        <v/>
      </c>
    </row>
    <row r="121" spans="1:52" ht="25.5" customHeight="1" x14ac:dyDescent="0.2">
      <c r="A121" s="175"/>
      <c r="B121" s="180" t="s">
        <v>102</v>
      </c>
      <c r="C121" s="181" t="s">
        <v>103</v>
      </c>
      <c r="D121" s="182"/>
      <c r="E121" s="182"/>
      <c r="F121" s="187" t="s">
        <v>25</v>
      </c>
      <c r="G121" s="188"/>
      <c r="H121" s="188"/>
      <c r="I121" s="188">
        <f>'SO 01 D 1.4e Pol'!G49</f>
        <v>0</v>
      </c>
      <c r="J121" s="185" t="str">
        <f>IF(I123=0,"",I121/I123*100)</f>
        <v/>
      </c>
    </row>
    <row r="122" spans="1:52" ht="25.5" customHeight="1" x14ac:dyDescent="0.2">
      <c r="A122" s="175"/>
      <c r="B122" s="180" t="s">
        <v>104</v>
      </c>
      <c r="C122" s="181" t="s">
        <v>27</v>
      </c>
      <c r="D122" s="182"/>
      <c r="E122" s="182"/>
      <c r="F122" s="187" t="s">
        <v>104</v>
      </c>
      <c r="G122" s="188"/>
      <c r="H122" s="188"/>
      <c r="I122" s="188">
        <f>'SO 01 D 1.4e Pol'!G85</f>
        <v>0</v>
      </c>
      <c r="J122" s="185" t="str">
        <f>IF(I123=0,"",I122/I123*100)</f>
        <v/>
      </c>
    </row>
    <row r="123" spans="1:52" ht="25.5" customHeight="1" x14ac:dyDescent="0.2">
      <c r="A123" s="176"/>
      <c r="B123" s="183" t="s">
        <v>1</v>
      </c>
      <c r="C123" s="183"/>
      <c r="D123" s="184"/>
      <c r="E123" s="184"/>
      <c r="F123" s="189"/>
      <c r="G123" s="190"/>
      <c r="H123" s="190"/>
      <c r="I123" s="190">
        <f>SUM(I120:I122)</f>
        <v>0</v>
      </c>
      <c r="J123" s="186">
        <f>SUM(J120:J122)</f>
        <v>0</v>
      </c>
    </row>
    <row r="124" spans="1:52" x14ac:dyDescent="0.2">
      <c r="F124" s="129"/>
      <c r="G124" s="128"/>
      <c r="H124" s="129"/>
      <c r="I124" s="128"/>
      <c r="J124" s="130"/>
    </row>
    <row r="125" spans="1:52" x14ac:dyDescent="0.2">
      <c r="F125" s="129"/>
      <c r="G125" s="128"/>
      <c r="H125" s="129"/>
      <c r="I125" s="128"/>
      <c r="J125" s="130"/>
    </row>
    <row r="126" spans="1:52" x14ac:dyDescent="0.2">
      <c r="F126" s="129"/>
      <c r="G126" s="128"/>
      <c r="H126" s="129"/>
      <c r="I126" s="128"/>
      <c r="J126" s="130"/>
    </row>
  </sheetData>
  <sheetProtection algorithmName="SHA-512" hashValue="128DfBMJ3QOA8X/8M0m7/sU5rNMpS6tXrj0ziqAGVkDxKesB+pwdIC25VpWEXBrG9o6QTpgZ1f0b08I+UKKRrg==" saltValue="apo4LP6Brg583NcUTfD9I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C122:E122"/>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efnBFmp80h4pR8j1yF9zCeEvt04zXVcFOxyxn22t9kAqfgLHV+4LUemsRP7hbP41CuWE86SbdZ4fRaLbxt18YA==" saltValue="wWQhW0i3cTqhu/tgbpZg5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10575-76DC-4F3D-AC92-AAAFAB222344}">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3" t="s">
        <v>106</v>
      </c>
      <c r="B1" s="193"/>
      <c r="C1" s="193"/>
      <c r="D1" s="193"/>
      <c r="E1" s="193"/>
      <c r="F1" s="193"/>
      <c r="G1" s="193"/>
      <c r="AG1" t="s">
        <v>107</v>
      </c>
    </row>
    <row r="2" spans="1:60" ht="24.95" customHeight="1" x14ac:dyDescent="0.2">
      <c r="A2" s="194" t="s">
        <v>7</v>
      </c>
      <c r="B2" s="77" t="s">
        <v>49</v>
      </c>
      <c r="C2" s="197" t="s">
        <v>50</v>
      </c>
      <c r="D2" s="195"/>
      <c r="E2" s="195"/>
      <c r="F2" s="195"/>
      <c r="G2" s="196"/>
      <c r="AG2" t="s">
        <v>108</v>
      </c>
    </row>
    <row r="3" spans="1:60" ht="24.95" customHeight="1" x14ac:dyDescent="0.2">
      <c r="A3" s="194" t="s">
        <v>8</v>
      </c>
      <c r="B3" s="77" t="s">
        <v>45</v>
      </c>
      <c r="C3" s="197" t="s">
        <v>46</v>
      </c>
      <c r="D3" s="195"/>
      <c r="E3" s="195"/>
      <c r="F3" s="195"/>
      <c r="G3" s="196"/>
      <c r="AC3" s="127" t="s">
        <v>108</v>
      </c>
      <c r="AG3" t="s">
        <v>109</v>
      </c>
    </row>
    <row r="4" spans="1:60" ht="24.95" customHeight="1" x14ac:dyDescent="0.2">
      <c r="A4" s="198" t="s">
        <v>9</v>
      </c>
      <c r="B4" s="199" t="s">
        <v>43</v>
      </c>
      <c r="C4" s="200" t="s">
        <v>44</v>
      </c>
      <c r="D4" s="201"/>
      <c r="E4" s="201"/>
      <c r="F4" s="201"/>
      <c r="G4" s="202"/>
      <c r="AG4" t="s">
        <v>110</v>
      </c>
    </row>
    <row r="5" spans="1:60" x14ac:dyDescent="0.2">
      <c r="D5" s="192"/>
    </row>
    <row r="6" spans="1:60" ht="38.25" x14ac:dyDescent="0.2">
      <c r="A6" s="204" t="s">
        <v>111</v>
      </c>
      <c r="B6" s="206" t="s">
        <v>112</v>
      </c>
      <c r="C6" s="206" t="s">
        <v>113</v>
      </c>
      <c r="D6" s="205" t="s">
        <v>114</v>
      </c>
      <c r="E6" s="204" t="s">
        <v>115</v>
      </c>
      <c r="F6" s="203" t="s">
        <v>116</v>
      </c>
      <c r="G6" s="204" t="s">
        <v>29</v>
      </c>
      <c r="H6" s="207" t="s">
        <v>30</v>
      </c>
      <c r="I6" s="207" t="s">
        <v>117</v>
      </c>
      <c r="J6" s="207" t="s">
        <v>31</v>
      </c>
      <c r="K6" s="207" t="s">
        <v>118</v>
      </c>
      <c r="L6" s="207" t="s">
        <v>119</v>
      </c>
      <c r="M6" s="207" t="s">
        <v>120</v>
      </c>
      <c r="N6" s="207" t="s">
        <v>121</v>
      </c>
      <c r="O6" s="207" t="s">
        <v>122</v>
      </c>
      <c r="P6" s="207" t="s">
        <v>123</v>
      </c>
      <c r="Q6" s="207" t="s">
        <v>124</v>
      </c>
      <c r="R6" s="207" t="s">
        <v>125</v>
      </c>
      <c r="S6" s="207" t="s">
        <v>126</v>
      </c>
      <c r="T6" s="207" t="s">
        <v>127</v>
      </c>
      <c r="U6" s="207" t="s">
        <v>128</v>
      </c>
      <c r="V6" s="207" t="s">
        <v>129</v>
      </c>
      <c r="W6" s="207" t="s">
        <v>130</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131</v>
      </c>
      <c r="B8" s="224" t="s">
        <v>100</v>
      </c>
      <c r="C8" s="244" t="s">
        <v>101</v>
      </c>
      <c r="D8" s="225"/>
      <c r="E8" s="226"/>
      <c r="F8" s="227"/>
      <c r="G8" s="227">
        <f>SUMIF(AG9:AG48,"&lt;&gt;NOR",G9:G48)</f>
        <v>0</v>
      </c>
      <c r="H8" s="227"/>
      <c r="I8" s="227">
        <f>SUM(I9:I48)</f>
        <v>0</v>
      </c>
      <c r="J8" s="227"/>
      <c r="K8" s="227">
        <f>SUM(K9:K48)</f>
        <v>0</v>
      </c>
      <c r="L8" s="227"/>
      <c r="M8" s="227">
        <f>SUM(M9:M48)</f>
        <v>0</v>
      </c>
      <c r="N8" s="227"/>
      <c r="O8" s="227">
        <f>SUM(O9:O48)</f>
        <v>0.02</v>
      </c>
      <c r="P8" s="227"/>
      <c r="Q8" s="227">
        <f>SUM(Q9:Q48)</f>
        <v>0</v>
      </c>
      <c r="R8" s="227"/>
      <c r="S8" s="227"/>
      <c r="T8" s="228"/>
      <c r="U8" s="222"/>
      <c r="V8" s="222">
        <f>SUM(V9:V48)</f>
        <v>38.049999999999997</v>
      </c>
      <c r="W8" s="222"/>
      <c r="AG8" t="s">
        <v>132</v>
      </c>
    </row>
    <row r="9" spans="1:60" ht="22.5" outlineLevel="1" x14ac:dyDescent="0.2">
      <c r="A9" s="229">
        <v>1</v>
      </c>
      <c r="B9" s="230" t="s">
        <v>133</v>
      </c>
      <c r="C9" s="245" t="s">
        <v>134</v>
      </c>
      <c r="D9" s="231" t="s">
        <v>135</v>
      </c>
      <c r="E9" s="232">
        <v>32.200000000000003</v>
      </c>
      <c r="F9" s="233"/>
      <c r="G9" s="234">
        <f>ROUND(E9*F9,2)</f>
        <v>0</v>
      </c>
      <c r="H9" s="233"/>
      <c r="I9" s="234">
        <f>ROUND(E9*H9,2)</f>
        <v>0</v>
      </c>
      <c r="J9" s="233"/>
      <c r="K9" s="234">
        <f>ROUND(E9*J9,2)</f>
        <v>0</v>
      </c>
      <c r="L9" s="234">
        <v>21</v>
      </c>
      <c r="M9" s="234">
        <f>G9*(1+L9/100)</f>
        <v>0</v>
      </c>
      <c r="N9" s="234">
        <v>4.2999999999999999E-4</v>
      </c>
      <c r="O9" s="234">
        <f>ROUND(E9*N9,2)</f>
        <v>0.01</v>
      </c>
      <c r="P9" s="234">
        <v>0</v>
      </c>
      <c r="Q9" s="234">
        <f>ROUND(E9*P9,2)</f>
        <v>0</v>
      </c>
      <c r="R9" s="234" t="s">
        <v>136</v>
      </c>
      <c r="S9" s="234" t="s">
        <v>137</v>
      </c>
      <c r="T9" s="235" t="s">
        <v>137</v>
      </c>
      <c r="U9" s="218">
        <v>0.27889999999999998</v>
      </c>
      <c r="V9" s="218">
        <f>ROUND(E9*U9,2)</f>
        <v>8.98</v>
      </c>
      <c r="W9" s="218"/>
      <c r="X9" s="208"/>
      <c r="Y9" s="208"/>
      <c r="Z9" s="208"/>
      <c r="AA9" s="208"/>
      <c r="AB9" s="208"/>
      <c r="AC9" s="208"/>
      <c r="AD9" s="208"/>
      <c r="AE9" s="208"/>
      <c r="AF9" s="208"/>
      <c r="AG9" s="208" t="s">
        <v>138</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6" t="s">
        <v>139</v>
      </c>
      <c r="D10" s="236"/>
      <c r="E10" s="236"/>
      <c r="F10" s="236"/>
      <c r="G10" s="236"/>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140</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7" t="s">
        <v>141</v>
      </c>
      <c r="D11" s="220"/>
      <c r="E11" s="221">
        <v>9.1999999999999993</v>
      </c>
      <c r="F11" s="218"/>
      <c r="G11" s="218"/>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142</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5"/>
      <c r="B12" s="216"/>
      <c r="C12" s="247" t="s">
        <v>143</v>
      </c>
      <c r="D12" s="220"/>
      <c r="E12" s="221">
        <v>23</v>
      </c>
      <c r="F12" s="218"/>
      <c r="G12" s="218"/>
      <c r="H12" s="218"/>
      <c r="I12" s="218"/>
      <c r="J12" s="218"/>
      <c r="K12" s="218"/>
      <c r="L12" s="218"/>
      <c r="M12" s="218"/>
      <c r="N12" s="218"/>
      <c r="O12" s="218"/>
      <c r="P12" s="218"/>
      <c r="Q12" s="218"/>
      <c r="R12" s="218"/>
      <c r="S12" s="218"/>
      <c r="T12" s="218"/>
      <c r="U12" s="218"/>
      <c r="V12" s="218"/>
      <c r="W12" s="218"/>
      <c r="X12" s="208"/>
      <c r="Y12" s="208"/>
      <c r="Z12" s="208"/>
      <c r="AA12" s="208"/>
      <c r="AB12" s="208"/>
      <c r="AC12" s="208"/>
      <c r="AD12" s="208"/>
      <c r="AE12" s="208"/>
      <c r="AF12" s="208"/>
      <c r="AG12" s="208" t="s">
        <v>142</v>
      </c>
      <c r="AH12" s="208">
        <v>0</v>
      </c>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8"/>
      <c r="D13" s="238"/>
      <c r="E13" s="238"/>
      <c r="F13" s="238"/>
      <c r="G13" s="238"/>
      <c r="H13" s="218"/>
      <c r="I13" s="218"/>
      <c r="J13" s="218"/>
      <c r="K13" s="218"/>
      <c r="L13" s="218"/>
      <c r="M13" s="218"/>
      <c r="N13" s="218"/>
      <c r="O13" s="218"/>
      <c r="P13" s="218"/>
      <c r="Q13" s="218"/>
      <c r="R13" s="218"/>
      <c r="S13" s="218"/>
      <c r="T13" s="218"/>
      <c r="U13" s="218"/>
      <c r="V13" s="218"/>
      <c r="W13" s="218"/>
      <c r="X13" s="208"/>
      <c r="Y13" s="208"/>
      <c r="Z13" s="208"/>
      <c r="AA13" s="208"/>
      <c r="AB13" s="208"/>
      <c r="AC13" s="208"/>
      <c r="AD13" s="208"/>
      <c r="AE13" s="208"/>
      <c r="AF13" s="208"/>
      <c r="AG13" s="208" t="s">
        <v>144</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ht="22.5" outlineLevel="1" x14ac:dyDescent="0.2">
      <c r="A14" s="229">
        <v>2</v>
      </c>
      <c r="B14" s="230" t="s">
        <v>145</v>
      </c>
      <c r="C14" s="245" t="s">
        <v>146</v>
      </c>
      <c r="D14" s="231" t="s">
        <v>135</v>
      </c>
      <c r="E14" s="232">
        <v>1.38</v>
      </c>
      <c r="F14" s="233"/>
      <c r="G14" s="234">
        <f>ROUND(E14*F14,2)</f>
        <v>0</v>
      </c>
      <c r="H14" s="233"/>
      <c r="I14" s="234">
        <f>ROUND(E14*H14,2)</f>
        <v>0</v>
      </c>
      <c r="J14" s="233"/>
      <c r="K14" s="234">
        <f>ROUND(E14*J14,2)</f>
        <v>0</v>
      </c>
      <c r="L14" s="234">
        <v>21</v>
      </c>
      <c r="M14" s="234">
        <f>G14*(1+L14/100)</f>
        <v>0</v>
      </c>
      <c r="N14" s="234">
        <v>5.2999999999999998E-4</v>
      </c>
      <c r="O14" s="234">
        <f>ROUND(E14*N14,2)</f>
        <v>0</v>
      </c>
      <c r="P14" s="234">
        <v>0</v>
      </c>
      <c r="Q14" s="234">
        <f>ROUND(E14*P14,2)</f>
        <v>0</v>
      </c>
      <c r="R14" s="234" t="s">
        <v>136</v>
      </c>
      <c r="S14" s="234" t="s">
        <v>137</v>
      </c>
      <c r="T14" s="235" t="s">
        <v>137</v>
      </c>
      <c r="U14" s="218">
        <v>0.29730000000000001</v>
      </c>
      <c r="V14" s="218">
        <f>ROUND(E14*U14,2)</f>
        <v>0.41</v>
      </c>
      <c r="W14" s="218"/>
      <c r="X14" s="208"/>
      <c r="Y14" s="208"/>
      <c r="Z14" s="208"/>
      <c r="AA14" s="208"/>
      <c r="AB14" s="208"/>
      <c r="AC14" s="208"/>
      <c r="AD14" s="208"/>
      <c r="AE14" s="208"/>
      <c r="AF14" s="208"/>
      <c r="AG14" s="208" t="s">
        <v>138</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15"/>
      <c r="B15" s="216"/>
      <c r="C15" s="246" t="s">
        <v>139</v>
      </c>
      <c r="D15" s="236"/>
      <c r="E15" s="236"/>
      <c r="F15" s="236"/>
      <c r="G15" s="236"/>
      <c r="H15" s="218"/>
      <c r="I15" s="218"/>
      <c r="J15" s="218"/>
      <c r="K15" s="218"/>
      <c r="L15" s="218"/>
      <c r="M15" s="218"/>
      <c r="N15" s="218"/>
      <c r="O15" s="218"/>
      <c r="P15" s="218"/>
      <c r="Q15" s="218"/>
      <c r="R15" s="218"/>
      <c r="S15" s="218"/>
      <c r="T15" s="218"/>
      <c r="U15" s="218"/>
      <c r="V15" s="218"/>
      <c r="W15" s="218"/>
      <c r="X15" s="208"/>
      <c r="Y15" s="208"/>
      <c r="Z15" s="208"/>
      <c r="AA15" s="208"/>
      <c r="AB15" s="208"/>
      <c r="AC15" s="208"/>
      <c r="AD15" s="208"/>
      <c r="AE15" s="208"/>
      <c r="AF15" s="208"/>
      <c r="AG15" s="208" t="s">
        <v>140</v>
      </c>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7" t="s">
        <v>147</v>
      </c>
      <c r="D16" s="220"/>
      <c r="E16" s="221">
        <v>1.38</v>
      </c>
      <c r="F16" s="218"/>
      <c r="G16" s="21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142</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8"/>
      <c r="D17" s="238"/>
      <c r="E17" s="238"/>
      <c r="F17" s="238"/>
      <c r="G17" s="238"/>
      <c r="H17" s="218"/>
      <c r="I17" s="218"/>
      <c r="J17" s="218"/>
      <c r="K17" s="218"/>
      <c r="L17" s="218"/>
      <c r="M17" s="218"/>
      <c r="N17" s="218"/>
      <c r="O17" s="218"/>
      <c r="P17" s="218"/>
      <c r="Q17" s="218"/>
      <c r="R17" s="218"/>
      <c r="S17" s="218"/>
      <c r="T17" s="218"/>
      <c r="U17" s="218"/>
      <c r="V17" s="218"/>
      <c r="W17" s="218"/>
      <c r="X17" s="208"/>
      <c r="Y17" s="208"/>
      <c r="Z17" s="208"/>
      <c r="AA17" s="208"/>
      <c r="AB17" s="208"/>
      <c r="AC17" s="208"/>
      <c r="AD17" s="208"/>
      <c r="AE17" s="208"/>
      <c r="AF17" s="208"/>
      <c r="AG17" s="208" t="s">
        <v>144</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22.5" outlineLevel="1" x14ac:dyDescent="0.2">
      <c r="A18" s="229">
        <v>3</v>
      </c>
      <c r="B18" s="230" t="s">
        <v>148</v>
      </c>
      <c r="C18" s="245" t="s">
        <v>149</v>
      </c>
      <c r="D18" s="231" t="s">
        <v>135</v>
      </c>
      <c r="E18" s="232">
        <v>32.200000000000003</v>
      </c>
      <c r="F18" s="233"/>
      <c r="G18" s="234">
        <f>ROUND(E18*F18,2)</f>
        <v>0</v>
      </c>
      <c r="H18" s="233"/>
      <c r="I18" s="234">
        <f>ROUND(E18*H18,2)</f>
        <v>0</v>
      </c>
      <c r="J18" s="233"/>
      <c r="K18" s="234">
        <f>ROUND(E18*J18,2)</f>
        <v>0</v>
      </c>
      <c r="L18" s="234">
        <v>21</v>
      </c>
      <c r="M18" s="234">
        <f>G18*(1+L18/100)</f>
        <v>0</v>
      </c>
      <c r="N18" s="234">
        <v>4.0000000000000003E-5</v>
      </c>
      <c r="O18" s="234">
        <f>ROUND(E18*N18,2)</f>
        <v>0</v>
      </c>
      <c r="P18" s="234">
        <v>0</v>
      </c>
      <c r="Q18" s="234">
        <f>ROUND(E18*P18,2)</f>
        <v>0</v>
      </c>
      <c r="R18" s="234" t="s">
        <v>136</v>
      </c>
      <c r="S18" s="234" t="s">
        <v>137</v>
      </c>
      <c r="T18" s="235" t="s">
        <v>137</v>
      </c>
      <c r="U18" s="218">
        <v>0.129</v>
      </c>
      <c r="V18" s="218">
        <f>ROUND(E18*U18,2)</f>
        <v>4.1500000000000004</v>
      </c>
      <c r="W18" s="218"/>
      <c r="X18" s="208"/>
      <c r="Y18" s="208"/>
      <c r="Z18" s="208"/>
      <c r="AA18" s="208"/>
      <c r="AB18" s="208"/>
      <c r="AC18" s="208"/>
      <c r="AD18" s="208"/>
      <c r="AE18" s="208"/>
      <c r="AF18" s="208"/>
      <c r="AG18" s="208" t="s">
        <v>138</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7" t="s">
        <v>141</v>
      </c>
      <c r="D19" s="220"/>
      <c r="E19" s="221">
        <v>9.1999999999999993</v>
      </c>
      <c r="F19" s="218"/>
      <c r="G19" s="218"/>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142</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7" t="s">
        <v>143</v>
      </c>
      <c r="D20" s="220"/>
      <c r="E20" s="221">
        <v>23</v>
      </c>
      <c r="F20" s="218"/>
      <c r="G20" s="218"/>
      <c r="H20" s="218"/>
      <c r="I20" s="218"/>
      <c r="J20" s="218"/>
      <c r="K20" s="218"/>
      <c r="L20" s="218"/>
      <c r="M20" s="218"/>
      <c r="N20" s="218"/>
      <c r="O20" s="218"/>
      <c r="P20" s="218"/>
      <c r="Q20" s="218"/>
      <c r="R20" s="218"/>
      <c r="S20" s="218"/>
      <c r="T20" s="218"/>
      <c r="U20" s="218"/>
      <c r="V20" s="218"/>
      <c r="W20" s="218"/>
      <c r="X20" s="208"/>
      <c r="Y20" s="208"/>
      <c r="Z20" s="208"/>
      <c r="AA20" s="208"/>
      <c r="AB20" s="208"/>
      <c r="AC20" s="208"/>
      <c r="AD20" s="208"/>
      <c r="AE20" s="208"/>
      <c r="AF20" s="208"/>
      <c r="AG20" s="208" t="s">
        <v>142</v>
      </c>
      <c r="AH20" s="208">
        <v>0</v>
      </c>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15"/>
      <c r="B21" s="216"/>
      <c r="C21" s="248"/>
      <c r="D21" s="238"/>
      <c r="E21" s="238"/>
      <c r="F21" s="238"/>
      <c r="G21" s="238"/>
      <c r="H21" s="218"/>
      <c r="I21" s="218"/>
      <c r="J21" s="218"/>
      <c r="K21" s="218"/>
      <c r="L21" s="218"/>
      <c r="M21" s="218"/>
      <c r="N21" s="218"/>
      <c r="O21" s="218"/>
      <c r="P21" s="218"/>
      <c r="Q21" s="218"/>
      <c r="R21" s="218"/>
      <c r="S21" s="218"/>
      <c r="T21" s="218"/>
      <c r="U21" s="218"/>
      <c r="V21" s="218"/>
      <c r="W21" s="218"/>
      <c r="X21" s="208"/>
      <c r="Y21" s="208"/>
      <c r="Z21" s="208"/>
      <c r="AA21" s="208"/>
      <c r="AB21" s="208"/>
      <c r="AC21" s="208"/>
      <c r="AD21" s="208"/>
      <c r="AE21" s="208"/>
      <c r="AF21" s="208"/>
      <c r="AG21" s="208" t="s">
        <v>144</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ht="22.5" outlineLevel="1" x14ac:dyDescent="0.2">
      <c r="A22" s="229">
        <v>4</v>
      </c>
      <c r="B22" s="230" t="s">
        <v>150</v>
      </c>
      <c r="C22" s="245" t="s">
        <v>151</v>
      </c>
      <c r="D22" s="231" t="s">
        <v>135</v>
      </c>
      <c r="E22" s="232">
        <v>1.38</v>
      </c>
      <c r="F22" s="233"/>
      <c r="G22" s="234">
        <f>ROUND(E22*F22,2)</f>
        <v>0</v>
      </c>
      <c r="H22" s="233"/>
      <c r="I22" s="234">
        <f>ROUND(E22*H22,2)</f>
        <v>0</v>
      </c>
      <c r="J22" s="233"/>
      <c r="K22" s="234">
        <f>ROUND(E22*J22,2)</f>
        <v>0</v>
      </c>
      <c r="L22" s="234">
        <v>21</v>
      </c>
      <c r="M22" s="234">
        <f>G22*(1+L22/100)</f>
        <v>0</v>
      </c>
      <c r="N22" s="234">
        <v>6.0000000000000002E-5</v>
      </c>
      <c r="O22" s="234">
        <f>ROUND(E22*N22,2)</f>
        <v>0</v>
      </c>
      <c r="P22" s="234">
        <v>0</v>
      </c>
      <c r="Q22" s="234">
        <f>ROUND(E22*P22,2)</f>
        <v>0</v>
      </c>
      <c r="R22" s="234" t="s">
        <v>136</v>
      </c>
      <c r="S22" s="234" t="s">
        <v>137</v>
      </c>
      <c r="T22" s="235" t="s">
        <v>137</v>
      </c>
      <c r="U22" s="218">
        <v>0.129</v>
      </c>
      <c r="V22" s="218">
        <f>ROUND(E22*U22,2)</f>
        <v>0.18</v>
      </c>
      <c r="W22" s="218"/>
      <c r="X22" s="208"/>
      <c r="Y22" s="208"/>
      <c r="Z22" s="208"/>
      <c r="AA22" s="208"/>
      <c r="AB22" s="208"/>
      <c r="AC22" s="208"/>
      <c r="AD22" s="208"/>
      <c r="AE22" s="208"/>
      <c r="AF22" s="208"/>
      <c r="AG22" s="208" t="s">
        <v>138</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7" t="s">
        <v>147</v>
      </c>
      <c r="D23" s="220"/>
      <c r="E23" s="221">
        <v>1.38</v>
      </c>
      <c r="F23" s="218"/>
      <c r="G23" s="218"/>
      <c r="H23" s="218"/>
      <c r="I23" s="218"/>
      <c r="J23" s="218"/>
      <c r="K23" s="218"/>
      <c r="L23" s="218"/>
      <c r="M23" s="218"/>
      <c r="N23" s="218"/>
      <c r="O23" s="218"/>
      <c r="P23" s="218"/>
      <c r="Q23" s="218"/>
      <c r="R23" s="218"/>
      <c r="S23" s="218"/>
      <c r="T23" s="218"/>
      <c r="U23" s="218"/>
      <c r="V23" s="218"/>
      <c r="W23" s="218"/>
      <c r="X23" s="208"/>
      <c r="Y23" s="208"/>
      <c r="Z23" s="208"/>
      <c r="AA23" s="208"/>
      <c r="AB23" s="208"/>
      <c r="AC23" s="208"/>
      <c r="AD23" s="208"/>
      <c r="AE23" s="208"/>
      <c r="AF23" s="208"/>
      <c r="AG23" s="208" t="s">
        <v>142</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8"/>
      <c r="D24" s="238"/>
      <c r="E24" s="238"/>
      <c r="F24" s="238"/>
      <c r="G24" s="238"/>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144</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29">
        <v>5</v>
      </c>
      <c r="B25" s="230" t="s">
        <v>152</v>
      </c>
      <c r="C25" s="245" t="s">
        <v>153</v>
      </c>
      <c r="D25" s="231" t="s">
        <v>135</v>
      </c>
      <c r="E25" s="232">
        <v>33.58</v>
      </c>
      <c r="F25" s="233"/>
      <c r="G25" s="234">
        <f>ROUND(E25*F25,2)</f>
        <v>0</v>
      </c>
      <c r="H25" s="233"/>
      <c r="I25" s="234">
        <f>ROUND(E25*H25,2)</f>
        <v>0</v>
      </c>
      <c r="J25" s="233"/>
      <c r="K25" s="234">
        <f>ROUND(E25*J25,2)</f>
        <v>0</v>
      </c>
      <c r="L25" s="234">
        <v>21</v>
      </c>
      <c r="M25" s="234">
        <f>G25*(1+L25/100)</f>
        <v>0</v>
      </c>
      <c r="N25" s="234">
        <v>1.8000000000000001E-4</v>
      </c>
      <c r="O25" s="234">
        <f>ROUND(E25*N25,2)</f>
        <v>0.01</v>
      </c>
      <c r="P25" s="234">
        <v>0</v>
      </c>
      <c r="Q25" s="234">
        <f>ROUND(E25*P25,2)</f>
        <v>0</v>
      </c>
      <c r="R25" s="234" t="s">
        <v>136</v>
      </c>
      <c r="S25" s="234" t="s">
        <v>137</v>
      </c>
      <c r="T25" s="235" t="s">
        <v>137</v>
      </c>
      <c r="U25" s="218">
        <v>6.7000000000000004E-2</v>
      </c>
      <c r="V25" s="218">
        <f>ROUND(E25*U25,2)</f>
        <v>2.25</v>
      </c>
      <c r="W25" s="218"/>
      <c r="X25" s="208"/>
      <c r="Y25" s="208"/>
      <c r="Z25" s="208"/>
      <c r="AA25" s="208"/>
      <c r="AB25" s="208"/>
      <c r="AC25" s="208"/>
      <c r="AD25" s="208"/>
      <c r="AE25" s="208"/>
      <c r="AF25" s="208"/>
      <c r="AG25" s="208" t="s">
        <v>138</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9" t="s">
        <v>154</v>
      </c>
      <c r="D26" s="239"/>
      <c r="E26" s="239"/>
      <c r="F26" s="239"/>
      <c r="G26" s="239"/>
      <c r="H26" s="218"/>
      <c r="I26" s="218"/>
      <c r="J26" s="218"/>
      <c r="K26" s="218"/>
      <c r="L26" s="218"/>
      <c r="M26" s="218"/>
      <c r="N26" s="218"/>
      <c r="O26" s="218"/>
      <c r="P26" s="218"/>
      <c r="Q26" s="218"/>
      <c r="R26" s="218"/>
      <c r="S26" s="218"/>
      <c r="T26" s="218"/>
      <c r="U26" s="218"/>
      <c r="V26" s="218"/>
      <c r="W26" s="218"/>
      <c r="X26" s="208"/>
      <c r="Y26" s="208"/>
      <c r="Z26" s="208"/>
      <c r="AA26" s="208"/>
      <c r="AB26" s="208"/>
      <c r="AC26" s="208"/>
      <c r="AD26" s="208"/>
      <c r="AE26" s="208"/>
      <c r="AF26" s="208"/>
      <c r="AG26" s="208" t="s">
        <v>155</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7" t="s">
        <v>141</v>
      </c>
      <c r="D27" s="220"/>
      <c r="E27" s="221">
        <v>9.1999999999999993</v>
      </c>
      <c r="F27" s="218"/>
      <c r="G27" s="21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142</v>
      </c>
      <c r="AH27" s="208">
        <v>0</v>
      </c>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7" t="s">
        <v>143</v>
      </c>
      <c r="D28" s="220"/>
      <c r="E28" s="221">
        <v>23</v>
      </c>
      <c r="F28" s="218"/>
      <c r="G28" s="218"/>
      <c r="H28" s="218"/>
      <c r="I28" s="218"/>
      <c r="J28" s="218"/>
      <c r="K28" s="218"/>
      <c r="L28" s="218"/>
      <c r="M28" s="218"/>
      <c r="N28" s="218"/>
      <c r="O28" s="218"/>
      <c r="P28" s="218"/>
      <c r="Q28" s="218"/>
      <c r="R28" s="218"/>
      <c r="S28" s="218"/>
      <c r="T28" s="218"/>
      <c r="U28" s="218"/>
      <c r="V28" s="218"/>
      <c r="W28" s="218"/>
      <c r="X28" s="208"/>
      <c r="Y28" s="208"/>
      <c r="Z28" s="208"/>
      <c r="AA28" s="208"/>
      <c r="AB28" s="208"/>
      <c r="AC28" s="208"/>
      <c r="AD28" s="208"/>
      <c r="AE28" s="208"/>
      <c r="AF28" s="208"/>
      <c r="AG28" s="208" t="s">
        <v>142</v>
      </c>
      <c r="AH28" s="208">
        <v>0</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7" t="s">
        <v>147</v>
      </c>
      <c r="D29" s="220"/>
      <c r="E29" s="221">
        <v>1.38</v>
      </c>
      <c r="F29" s="218"/>
      <c r="G29" s="218"/>
      <c r="H29" s="218"/>
      <c r="I29" s="218"/>
      <c r="J29" s="218"/>
      <c r="K29" s="218"/>
      <c r="L29" s="218"/>
      <c r="M29" s="218"/>
      <c r="N29" s="218"/>
      <c r="O29" s="218"/>
      <c r="P29" s="218"/>
      <c r="Q29" s="218"/>
      <c r="R29" s="218"/>
      <c r="S29" s="218"/>
      <c r="T29" s="218"/>
      <c r="U29" s="218"/>
      <c r="V29" s="218"/>
      <c r="W29" s="218"/>
      <c r="X29" s="208"/>
      <c r="Y29" s="208"/>
      <c r="Z29" s="208"/>
      <c r="AA29" s="208"/>
      <c r="AB29" s="208"/>
      <c r="AC29" s="208"/>
      <c r="AD29" s="208"/>
      <c r="AE29" s="208"/>
      <c r="AF29" s="208"/>
      <c r="AG29" s="208" t="s">
        <v>142</v>
      </c>
      <c r="AH29" s="208">
        <v>0</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48"/>
      <c r="D30" s="238"/>
      <c r="E30" s="238"/>
      <c r="F30" s="238"/>
      <c r="G30" s="238"/>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144</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29">
        <v>6</v>
      </c>
      <c r="B31" s="230" t="s">
        <v>156</v>
      </c>
      <c r="C31" s="245" t="s">
        <v>157</v>
      </c>
      <c r="D31" s="231" t="s">
        <v>135</v>
      </c>
      <c r="E31" s="232">
        <v>33.58</v>
      </c>
      <c r="F31" s="233"/>
      <c r="G31" s="234">
        <f>ROUND(E31*F31,2)</f>
        <v>0</v>
      </c>
      <c r="H31" s="233"/>
      <c r="I31" s="234">
        <f>ROUND(E31*H31,2)</f>
        <v>0</v>
      </c>
      <c r="J31" s="233"/>
      <c r="K31" s="234">
        <f>ROUND(E31*J31,2)</f>
        <v>0</v>
      </c>
      <c r="L31" s="234">
        <v>21</v>
      </c>
      <c r="M31" s="234">
        <f>G31*(1+L31/100)</f>
        <v>0</v>
      </c>
      <c r="N31" s="234">
        <v>1.0000000000000001E-5</v>
      </c>
      <c r="O31" s="234">
        <f>ROUND(E31*N31,2)</f>
        <v>0</v>
      </c>
      <c r="P31" s="234">
        <v>0</v>
      </c>
      <c r="Q31" s="234">
        <f>ROUND(E31*P31,2)</f>
        <v>0</v>
      </c>
      <c r="R31" s="234" t="s">
        <v>136</v>
      </c>
      <c r="S31" s="234" t="s">
        <v>137</v>
      </c>
      <c r="T31" s="235" t="s">
        <v>137</v>
      </c>
      <c r="U31" s="218">
        <v>6.2E-2</v>
      </c>
      <c r="V31" s="218">
        <f>ROUND(E31*U31,2)</f>
        <v>2.08</v>
      </c>
      <c r="W31" s="218"/>
      <c r="X31" s="208"/>
      <c r="Y31" s="208"/>
      <c r="Z31" s="208"/>
      <c r="AA31" s="208"/>
      <c r="AB31" s="208"/>
      <c r="AC31" s="208"/>
      <c r="AD31" s="208"/>
      <c r="AE31" s="208"/>
      <c r="AF31" s="208"/>
      <c r="AG31" s="208" t="s">
        <v>138</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9" t="s">
        <v>158</v>
      </c>
      <c r="D32" s="239"/>
      <c r="E32" s="239"/>
      <c r="F32" s="239"/>
      <c r="G32" s="239"/>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155</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7" t="s">
        <v>141</v>
      </c>
      <c r="D33" s="220"/>
      <c r="E33" s="221">
        <v>9.1999999999999993</v>
      </c>
      <c r="F33" s="218"/>
      <c r="G33" s="218"/>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142</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7" t="s">
        <v>143</v>
      </c>
      <c r="D34" s="220"/>
      <c r="E34" s="221">
        <v>23</v>
      </c>
      <c r="F34" s="218"/>
      <c r="G34" s="218"/>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142</v>
      </c>
      <c r="AH34" s="208">
        <v>0</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7" t="s">
        <v>147</v>
      </c>
      <c r="D35" s="220"/>
      <c r="E35" s="221">
        <v>1.38</v>
      </c>
      <c r="F35" s="218"/>
      <c r="G35" s="218"/>
      <c r="H35" s="218"/>
      <c r="I35" s="218"/>
      <c r="J35" s="218"/>
      <c r="K35" s="218"/>
      <c r="L35" s="218"/>
      <c r="M35" s="218"/>
      <c r="N35" s="218"/>
      <c r="O35" s="218"/>
      <c r="P35" s="218"/>
      <c r="Q35" s="218"/>
      <c r="R35" s="218"/>
      <c r="S35" s="218"/>
      <c r="T35" s="218"/>
      <c r="U35" s="218"/>
      <c r="V35" s="218"/>
      <c r="W35" s="218"/>
      <c r="X35" s="208"/>
      <c r="Y35" s="208"/>
      <c r="Z35" s="208"/>
      <c r="AA35" s="208"/>
      <c r="AB35" s="208"/>
      <c r="AC35" s="208"/>
      <c r="AD35" s="208"/>
      <c r="AE35" s="208"/>
      <c r="AF35" s="208"/>
      <c r="AG35" s="208" t="s">
        <v>142</v>
      </c>
      <c r="AH35" s="208">
        <v>0</v>
      </c>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8"/>
      <c r="D36" s="238"/>
      <c r="E36" s="238"/>
      <c r="F36" s="238"/>
      <c r="G36" s="23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144</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29">
        <v>7</v>
      </c>
      <c r="B37" s="230" t="s">
        <v>159</v>
      </c>
      <c r="C37" s="245" t="s">
        <v>160</v>
      </c>
      <c r="D37" s="231" t="s">
        <v>161</v>
      </c>
      <c r="E37" s="232">
        <v>2</v>
      </c>
      <c r="F37" s="233"/>
      <c r="G37" s="234">
        <f>ROUND(E37*F37,2)</f>
        <v>0</v>
      </c>
      <c r="H37" s="233"/>
      <c r="I37" s="234">
        <f>ROUND(E37*H37,2)</f>
        <v>0</v>
      </c>
      <c r="J37" s="233"/>
      <c r="K37" s="234">
        <f>ROUND(E37*J37,2)</f>
        <v>0</v>
      </c>
      <c r="L37" s="234">
        <v>21</v>
      </c>
      <c r="M37" s="234">
        <f>G37*(1+L37/100)</f>
        <v>0</v>
      </c>
      <c r="N37" s="234">
        <v>0</v>
      </c>
      <c r="O37" s="234">
        <f>ROUND(E37*N37,2)</f>
        <v>0</v>
      </c>
      <c r="P37" s="234">
        <v>0</v>
      </c>
      <c r="Q37" s="234">
        <f>ROUND(E37*P37,2)</f>
        <v>0</v>
      </c>
      <c r="R37" s="234" t="s">
        <v>162</v>
      </c>
      <c r="S37" s="234" t="s">
        <v>137</v>
      </c>
      <c r="T37" s="235" t="s">
        <v>137</v>
      </c>
      <c r="U37" s="218">
        <v>1</v>
      </c>
      <c r="V37" s="218">
        <f>ROUND(E37*U37,2)</f>
        <v>2</v>
      </c>
      <c r="W37" s="218"/>
      <c r="X37" s="208"/>
      <c r="Y37" s="208"/>
      <c r="Z37" s="208"/>
      <c r="AA37" s="208"/>
      <c r="AB37" s="208"/>
      <c r="AC37" s="208"/>
      <c r="AD37" s="208"/>
      <c r="AE37" s="208"/>
      <c r="AF37" s="208"/>
      <c r="AG37" s="208" t="s">
        <v>163</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5"/>
      <c r="B38" s="216"/>
      <c r="C38" s="247" t="s">
        <v>164</v>
      </c>
      <c r="D38" s="220"/>
      <c r="E38" s="221">
        <v>2</v>
      </c>
      <c r="F38" s="218"/>
      <c r="G38" s="218"/>
      <c r="H38" s="218"/>
      <c r="I38" s="218"/>
      <c r="J38" s="218"/>
      <c r="K38" s="218"/>
      <c r="L38" s="218"/>
      <c r="M38" s="218"/>
      <c r="N38" s="218"/>
      <c r="O38" s="218"/>
      <c r="P38" s="218"/>
      <c r="Q38" s="218"/>
      <c r="R38" s="218"/>
      <c r="S38" s="218"/>
      <c r="T38" s="218"/>
      <c r="U38" s="218"/>
      <c r="V38" s="218"/>
      <c r="W38" s="218"/>
      <c r="X38" s="208"/>
      <c r="Y38" s="208"/>
      <c r="Z38" s="208"/>
      <c r="AA38" s="208"/>
      <c r="AB38" s="208"/>
      <c r="AC38" s="208"/>
      <c r="AD38" s="208"/>
      <c r="AE38" s="208"/>
      <c r="AF38" s="208"/>
      <c r="AG38" s="208" t="s">
        <v>142</v>
      </c>
      <c r="AH38" s="208">
        <v>0</v>
      </c>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15"/>
      <c r="B39" s="216"/>
      <c r="C39" s="248"/>
      <c r="D39" s="238"/>
      <c r="E39" s="238"/>
      <c r="F39" s="238"/>
      <c r="G39" s="238"/>
      <c r="H39" s="218"/>
      <c r="I39" s="218"/>
      <c r="J39" s="218"/>
      <c r="K39" s="218"/>
      <c r="L39" s="218"/>
      <c r="M39" s="218"/>
      <c r="N39" s="218"/>
      <c r="O39" s="218"/>
      <c r="P39" s="218"/>
      <c r="Q39" s="218"/>
      <c r="R39" s="218"/>
      <c r="S39" s="218"/>
      <c r="T39" s="218"/>
      <c r="U39" s="218"/>
      <c r="V39" s="218"/>
      <c r="W39" s="218"/>
      <c r="X39" s="208"/>
      <c r="Y39" s="208"/>
      <c r="Z39" s="208"/>
      <c r="AA39" s="208"/>
      <c r="AB39" s="208"/>
      <c r="AC39" s="208"/>
      <c r="AD39" s="208"/>
      <c r="AE39" s="208"/>
      <c r="AF39" s="208"/>
      <c r="AG39" s="208" t="s">
        <v>144</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29">
        <v>8</v>
      </c>
      <c r="B40" s="230" t="s">
        <v>165</v>
      </c>
      <c r="C40" s="245" t="s">
        <v>166</v>
      </c>
      <c r="D40" s="231" t="s">
        <v>161</v>
      </c>
      <c r="E40" s="232">
        <v>18</v>
      </c>
      <c r="F40" s="233"/>
      <c r="G40" s="234">
        <f>ROUND(E40*F40,2)</f>
        <v>0</v>
      </c>
      <c r="H40" s="233"/>
      <c r="I40" s="234">
        <f>ROUND(E40*H40,2)</f>
        <v>0</v>
      </c>
      <c r="J40" s="233"/>
      <c r="K40" s="234">
        <f>ROUND(E40*J40,2)</f>
        <v>0</v>
      </c>
      <c r="L40" s="234">
        <v>21</v>
      </c>
      <c r="M40" s="234">
        <f>G40*(1+L40/100)</f>
        <v>0</v>
      </c>
      <c r="N40" s="234">
        <v>0</v>
      </c>
      <c r="O40" s="234">
        <f>ROUND(E40*N40,2)</f>
        <v>0</v>
      </c>
      <c r="P40" s="234">
        <v>0</v>
      </c>
      <c r="Q40" s="234">
        <f>ROUND(E40*P40,2)</f>
        <v>0</v>
      </c>
      <c r="R40" s="234"/>
      <c r="S40" s="234" t="s">
        <v>167</v>
      </c>
      <c r="T40" s="235" t="s">
        <v>137</v>
      </c>
      <c r="U40" s="218">
        <v>1</v>
      </c>
      <c r="V40" s="218">
        <f>ROUND(E40*U40,2)</f>
        <v>18</v>
      </c>
      <c r="W40" s="218"/>
      <c r="X40" s="208"/>
      <c r="Y40" s="208"/>
      <c r="Z40" s="208"/>
      <c r="AA40" s="208"/>
      <c r="AB40" s="208"/>
      <c r="AC40" s="208"/>
      <c r="AD40" s="208"/>
      <c r="AE40" s="208"/>
      <c r="AF40" s="208"/>
      <c r="AG40" s="208" t="s">
        <v>163</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5"/>
      <c r="B41" s="216"/>
      <c r="C41" s="247" t="s">
        <v>168</v>
      </c>
      <c r="D41" s="220"/>
      <c r="E41" s="221">
        <v>18</v>
      </c>
      <c r="F41" s="218"/>
      <c r="G41" s="218"/>
      <c r="H41" s="218"/>
      <c r="I41" s="218"/>
      <c r="J41" s="218"/>
      <c r="K41" s="218"/>
      <c r="L41" s="218"/>
      <c r="M41" s="218"/>
      <c r="N41" s="218"/>
      <c r="O41" s="218"/>
      <c r="P41" s="218"/>
      <c r="Q41" s="218"/>
      <c r="R41" s="218"/>
      <c r="S41" s="218"/>
      <c r="T41" s="218"/>
      <c r="U41" s="218"/>
      <c r="V41" s="218"/>
      <c r="W41" s="218"/>
      <c r="X41" s="208"/>
      <c r="Y41" s="208"/>
      <c r="Z41" s="208"/>
      <c r="AA41" s="208"/>
      <c r="AB41" s="208"/>
      <c r="AC41" s="208"/>
      <c r="AD41" s="208"/>
      <c r="AE41" s="208"/>
      <c r="AF41" s="208"/>
      <c r="AG41" s="208" t="s">
        <v>142</v>
      </c>
      <c r="AH41" s="208">
        <v>0</v>
      </c>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8"/>
      <c r="D42" s="238"/>
      <c r="E42" s="238"/>
      <c r="F42" s="238"/>
      <c r="G42" s="23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144</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x14ac:dyDescent="0.2">
      <c r="A43" s="215">
        <v>9</v>
      </c>
      <c r="B43" s="216" t="s">
        <v>169</v>
      </c>
      <c r="C43" s="250" t="s">
        <v>170</v>
      </c>
      <c r="D43" s="217" t="s">
        <v>0</v>
      </c>
      <c r="E43" s="237"/>
      <c r="F43" s="219"/>
      <c r="G43" s="218">
        <f>ROUND(E43*F43,2)</f>
        <v>0</v>
      </c>
      <c r="H43" s="219"/>
      <c r="I43" s="218">
        <f>ROUND(E43*H43,2)</f>
        <v>0</v>
      </c>
      <c r="J43" s="219"/>
      <c r="K43" s="218">
        <f>ROUND(E43*J43,2)</f>
        <v>0</v>
      </c>
      <c r="L43" s="218">
        <v>21</v>
      </c>
      <c r="M43" s="218">
        <f>G43*(1+L43/100)</f>
        <v>0</v>
      </c>
      <c r="N43" s="218">
        <v>0</v>
      </c>
      <c r="O43" s="218">
        <f>ROUND(E43*N43,2)</f>
        <v>0</v>
      </c>
      <c r="P43" s="218">
        <v>0</v>
      </c>
      <c r="Q43" s="218">
        <f>ROUND(E43*P43,2)</f>
        <v>0</v>
      </c>
      <c r="R43" s="218" t="s">
        <v>136</v>
      </c>
      <c r="S43" s="218" t="s">
        <v>137</v>
      </c>
      <c r="T43" s="218" t="s">
        <v>137</v>
      </c>
      <c r="U43" s="218">
        <v>0</v>
      </c>
      <c r="V43" s="218">
        <f>ROUND(E43*U43,2)</f>
        <v>0</v>
      </c>
      <c r="W43" s="218"/>
      <c r="X43" s="208"/>
      <c r="Y43" s="208"/>
      <c r="Z43" s="208"/>
      <c r="AA43" s="208"/>
      <c r="AB43" s="208"/>
      <c r="AC43" s="208"/>
      <c r="AD43" s="208"/>
      <c r="AE43" s="208"/>
      <c r="AF43" s="208"/>
      <c r="AG43" s="208" t="s">
        <v>171</v>
      </c>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51" t="s">
        <v>172</v>
      </c>
      <c r="D44" s="240"/>
      <c r="E44" s="240"/>
      <c r="F44" s="240"/>
      <c r="G44" s="240"/>
      <c r="H44" s="218"/>
      <c r="I44" s="218"/>
      <c r="J44" s="218"/>
      <c r="K44" s="218"/>
      <c r="L44" s="218"/>
      <c r="M44" s="218"/>
      <c r="N44" s="218"/>
      <c r="O44" s="218"/>
      <c r="P44" s="218"/>
      <c r="Q44" s="218"/>
      <c r="R44" s="218"/>
      <c r="S44" s="218"/>
      <c r="T44" s="218"/>
      <c r="U44" s="218"/>
      <c r="V44" s="218"/>
      <c r="W44" s="218"/>
      <c r="X44" s="208"/>
      <c r="Y44" s="208"/>
      <c r="Z44" s="208"/>
      <c r="AA44" s="208"/>
      <c r="AB44" s="208"/>
      <c r="AC44" s="208"/>
      <c r="AD44" s="208"/>
      <c r="AE44" s="208"/>
      <c r="AF44" s="208"/>
      <c r="AG44" s="208" t="s">
        <v>140</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15"/>
      <c r="B45" s="216"/>
      <c r="C45" s="247" t="s">
        <v>173</v>
      </c>
      <c r="D45" s="220"/>
      <c r="E45" s="221"/>
      <c r="F45" s="218"/>
      <c r="G45" s="218"/>
      <c r="H45" s="218"/>
      <c r="I45" s="218"/>
      <c r="J45" s="218"/>
      <c r="K45" s="218"/>
      <c r="L45" s="218"/>
      <c r="M45" s="218"/>
      <c r="N45" s="218"/>
      <c r="O45" s="218"/>
      <c r="P45" s="218"/>
      <c r="Q45" s="218"/>
      <c r="R45" s="218"/>
      <c r="S45" s="218"/>
      <c r="T45" s="218"/>
      <c r="U45" s="218"/>
      <c r="V45" s="218"/>
      <c r="W45" s="218"/>
      <c r="X45" s="208"/>
      <c r="Y45" s="208"/>
      <c r="Z45" s="208"/>
      <c r="AA45" s="208"/>
      <c r="AB45" s="208"/>
      <c r="AC45" s="208"/>
      <c r="AD45" s="208"/>
      <c r="AE45" s="208"/>
      <c r="AF45" s="208"/>
      <c r="AG45" s="208" t="s">
        <v>142</v>
      </c>
      <c r="AH45" s="208">
        <v>0</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outlineLevel="1" x14ac:dyDescent="0.2">
      <c r="A46" s="215"/>
      <c r="B46" s="216"/>
      <c r="C46" s="247" t="s">
        <v>174</v>
      </c>
      <c r="D46" s="220"/>
      <c r="E46" s="221"/>
      <c r="F46" s="218"/>
      <c r="G46" s="218"/>
      <c r="H46" s="218"/>
      <c r="I46" s="218"/>
      <c r="J46" s="218"/>
      <c r="K46" s="218"/>
      <c r="L46" s="218"/>
      <c r="M46" s="218"/>
      <c r="N46" s="218"/>
      <c r="O46" s="218"/>
      <c r="P46" s="218"/>
      <c r="Q46" s="218"/>
      <c r="R46" s="218"/>
      <c r="S46" s="218"/>
      <c r="T46" s="218"/>
      <c r="U46" s="218"/>
      <c r="V46" s="218"/>
      <c r="W46" s="218"/>
      <c r="X46" s="208"/>
      <c r="Y46" s="208"/>
      <c r="Z46" s="208"/>
      <c r="AA46" s="208"/>
      <c r="AB46" s="208"/>
      <c r="AC46" s="208"/>
      <c r="AD46" s="208"/>
      <c r="AE46" s="208"/>
      <c r="AF46" s="208"/>
      <c r="AG46" s="208" t="s">
        <v>142</v>
      </c>
      <c r="AH46" s="208">
        <v>0</v>
      </c>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5"/>
      <c r="B47" s="216"/>
      <c r="C47" s="247" t="s">
        <v>175</v>
      </c>
      <c r="D47" s="220"/>
      <c r="E47" s="221">
        <v>208.08179999999999</v>
      </c>
      <c r="F47" s="218"/>
      <c r="G47" s="218"/>
      <c r="H47" s="218"/>
      <c r="I47" s="218"/>
      <c r="J47" s="218"/>
      <c r="K47" s="218"/>
      <c r="L47" s="218"/>
      <c r="M47" s="218"/>
      <c r="N47" s="218"/>
      <c r="O47" s="218"/>
      <c r="P47" s="218"/>
      <c r="Q47" s="218"/>
      <c r="R47" s="218"/>
      <c r="S47" s="218"/>
      <c r="T47" s="218"/>
      <c r="U47" s="218"/>
      <c r="V47" s="218"/>
      <c r="W47" s="218"/>
      <c r="X47" s="208"/>
      <c r="Y47" s="208"/>
      <c r="Z47" s="208"/>
      <c r="AA47" s="208"/>
      <c r="AB47" s="208"/>
      <c r="AC47" s="208"/>
      <c r="AD47" s="208"/>
      <c r="AE47" s="208"/>
      <c r="AF47" s="208"/>
      <c r="AG47" s="208" t="s">
        <v>142</v>
      </c>
      <c r="AH47" s="208">
        <v>0</v>
      </c>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8"/>
      <c r="D48" s="238"/>
      <c r="E48" s="238"/>
      <c r="F48" s="238"/>
      <c r="G48" s="238"/>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144</v>
      </c>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x14ac:dyDescent="0.2">
      <c r="A49" s="223" t="s">
        <v>131</v>
      </c>
      <c r="B49" s="224" t="s">
        <v>102</v>
      </c>
      <c r="C49" s="244" t="s">
        <v>103</v>
      </c>
      <c r="D49" s="225"/>
      <c r="E49" s="226"/>
      <c r="F49" s="227"/>
      <c r="G49" s="227">
        <f>SUMIF(AG50:AG84,"&lt;&gt;NOR",G50:G84)</f>
        <v>0</v>
      </c>
      <c r="H49" s="227"/>
      <c r="I49" s="227">
        <f>SUM(I50:I84)</f>
        <v>0</v>
      </c>
      <c r="J49" s="227"/>
      <c r="K49" s="227">
        <f>SUM(K50:K84)</f>
        <v>0</v>
      </c>
      <c r="L49" s="227"/>
      <c r="M49" s="227">
        <f>SUM(M50:M84)</f>
        <v>0</v>
      </c>
      <c r="N49" s="227"/>
      <c r="O49" s="227">
        <f>SUM(O50:O84)</f>
        <v>0.06</v>
      </c>
      <c r="P49" s="227"/>
      <c r="Q49" s="227">
        <f>SUM(Q50:Q84)</f>
        <v>0</v>
      </c>
      <c r="R49" s="227"/>
      <c r="S49" s="227"/>
      <c r="T49" s="228"/>
      <c r="U49" s="222"/>
      <c r="V49" s="222">
        <f>SUM(V50:V84)</f>
        <v>109.49</v>
      </c>
      <c r="W49" s="222"/>
      <c r="AG49" t="s">
        <v>132</v>
      </c>
    </row>
    <row r="50" spans="1:60" outlineLevel="1" x14ac:dyDescent="0.2">
      <c r="A50" s="229">
        <v>10</v>
      </c>
      <c r="B50" s="230" t="s">
        <v>176</v>
      </c>
      <c r="C50" s="245" t="s">
        <v>177</v>
      </c>
      <c r="D50" s="231" t="s">
        <v>161</v>
      </c>
      <c r="E50" s="232">
        <v>3</v>
      </c>
      <c r="F50" s="233"/>
      <c r="G50" s="234">
        <f>ROUND(E50*F50,2)</f>
        <v>0</v>
      </c>
      <c r="H50" s="233"/>
      <c r="I50" s="234">
        <f>ROUND(E50*H50,2)</f>
        <v>0</v>
      </c>
      <c r="J50" s="233"/>
      <c r="K50" s="234">
        <f>ROUND(E50*J50,2)</f>
        <v>0</v>
      </c>
      <c r="L50" s="234">
        <v>21</v>
      </c>
      <c r="M50" s="234">
        <f>G50*(1+L50/100)</f>
        <v>0</v>
      </c>
      <c r="N50" s="234">
        <v>0</v>
      </c>
      <c r="O50" s="234">
        <f>ROUND(E50*N50,2)</f>
        <v>0</v>
      </c>
      <c r="P50" s="234">
        <v>0</v>
      </c>
      <c r="Q50" s="234">
        <f>ROUND(E50*P50,2)</f>
        <v>0</v>
      </c>
      <c r="R50" s="234"/>
      <c r="S50" s="234" t="s">
        <v>167</v>
      </c>
      <c r="T50" s="235" t="s">
        <v>137</v>
      </c>
      <c r="U50" s="218">
        <v>1</v>
      </c>
      <c r="V50" s="218">
        <f>ROUND(E50*U50,2)</f>
        <v>3</v>
      </c>
      <c r="W50" s="218"/>
      <c r="X50" s="208"/>
      <c r="Y50" s="208"/>
      <c r="Z50" s="208"/>
      <c r="AA50" s="208"/>
      <c r="AB50" s="208"/>
      <c r="AC50" s="208"/>
      <c r="AD50" s="208"/>
      <c r="AE50" s="208"/>
      <c r="AF50" s="208"/>
      <c r="AG50" s="208" t="s">
        <v>163</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7" t="s">
        <v>178</v>
      </c>
      <c r="D51" s="220"/>
      <c r="E51" s="221">
        <v>3</v>
      </c>
      <c r="F51" s="218"/>
      <c r="G51" s="218"/>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142</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8"/>
      <c r="D52" s="238"/>
      <c r="E52" s="238"/>
      <c r="F52" s="238"/>
      <c r="G52" s="238"/>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144</v>
      </c>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29">
        <v>11</v>
      </c>
      <c r="B53" s="230" t="s">
        <v>179</v>
      </c>
      <c r="C53" s="245" t="s">
        <v>180</v>
      </c>
      <c r="D53" s="231" t="s">
        <v>181</v>
      </c>
      <c r="E53" s="232">
        <v>10</v>
      </c>
      <c r="F53" s="233"/>
      <c r="G53" s="234">
        <f>ROUND(E53*F53,2)</f>
        <v>0</v>
      </c>
      <c r="H53" s="233"/>
      <c r="I53" s="234">
        <f>ROUND(E53*H53,2)</f>
        <v>0</v>
      </c>
      <c r="J53" s="233"/>
      <c r="K53" s="234">
        <f>ROUND(E53*J53,2)</f>
        <v>0</v>
      </c>
      <c r="L53" s="234">
        <v>21</v>
      </c>
      <c r="M53" s="234">
        <f>G53*(1+L53/100)</f>
        <v>0</v>
      </c>
      <c r="N53" s="234">
        <v>0</v>
      </c>
      <c r="O53" s="234">
        <f>ROUND(E53*N53,2)</f>
        <v>0</v>
      </c>
      <c r="P53" s="234">
        <v>0</v>
      </c>
      <c r="Q53" s="234">
        <f>ROUND(E53*P53,2)</f>
        <v>0</v>
      </c>
      <c r="R53" s="234"/>
      <c r="S53" s="234" t="s">
        <v>167</v>
      </c>
      <c r="T53" s="235" t="s">
        <v>182</v>
      </c>
      <c r="U53" s="218">
        <v>2.9580000000000002</v>
      </c>
      <c r="V53" s="218">
        <f>ROUND(E53*U53,2)</f>
        <v>29.58</v>
      </c>
      <c r="W53" s="218"/>
      <c r="X53" s="208"/>
      <c r="Y53" s="208"/>
      <c r="Z53" s="208"/>
      <c r="AA53" s="208"/>
      <c r="AB53" s="208"/>
      <c r="AC53" s="208"/>
      <c r="AD53" s="208"/>
      <c r="AE53" s="208"/>
      <c r="AF53" s="208"/>
      <c r="AG53" s="208" t="s">
        <v>183</v>
      </c>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9" t="s">
        <v>184</v>
      </c>
      <c r="D54" s="239"/>
      <c r="E54" s="239"/>
      <c r="F54" s="239"/>
      <c r="G54" s="239"/>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155</v>
      </c>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x14ac:dyDescent="0.2">
      <c r="A55" s="215"/>
      <c r="B55" s="216"/>
      <c r="C55" s="252" t="s">
        <v>185</v>
      </c>
      <c r="D55" s="241"/>
      <c r="E55" s="241"/>
      <c r="F55" s="241"/>
      <c r="G55" s="241"/>
      <c r="H55" s="218"/>
      <c r="I55" s="218"/>
      <c r="J55" s="218"/>
      <c r="K55" s="218"/>
      <c r="L55" s="218"/>
      <c r="M55" s="218"/>
      <c r="N55" s="218"/>
      <c r="O55" s="218"/>
      <c r="P55" s="218"/>
      <c r="Q55" s="218"/>
      <c r="R55" s="218"/>
      <c r="S55" s="218"/>
      <c r="T55" s="218"/>
      <c r="U55" s="218"/>
      <c r="V55" s="218"/>
      <c r="W55" s="218"/>
      <c r="X55" s="208"/>
      <c r="Y55" s="208"/>
      <c r="Z55" s="208"/>
      <c r="AA55" s="208"/>
      <c r="AB55" s="208"/>
      <c r="AC55" s="208"/>
      <c r="AD55" s="208"/>
      <c r="AE55" s="208"/>
      <c r="AF55" s="208"/>
      <c r="AG55" s="208" t="s">
        <v>155</v>
      </c>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outlineLevel="1" x14ac:dyDescent="0.2">
      <c r="A56" s="215"/>
      <c r="B56" s="216"/>
      <c r="C56" s="252" t="s">
        <v>186</v>
      </c>
      <c r="D56" s="241"/>
      <c r="E56" s="241"/>
      <c r="F56" s="241"/>
      <c r="G56" s="241"/>
      <c r="H56" s="218"/>
      <c r="I56" s="218"/>
      <c r="J56" s="218"/>
      <c r="K56" s="218"/>
      <c r="L56" s="218"/>
      <c r="M56" s="218"/>
      <c r="N56" s="218"/>
      <c r="O56" s="218"/>
      <c r="P56" s="218"/>
      <c r="Q56" s="218"/>
      <c r="R56" s="218"/>
      <c r="S56" s="218"/>
      <c r="T56" s="218"/>
      <c r="U56" s="218"/>
      <c r="V56" s="218"/>
      <c r="W56" s="218"/>
      <c r="X56" s="208"/>
      <c r="Y56" s="208"/>
      <c r="Z56" s="208"/>
      <c r="AA56" s="208"/>
      <c r="AB56" s="208"/>
      <c r="AC56" s="208"/>
      <c r="AD56" s="208"/>
      <c r="AE56" s="208"/>
      <c r="AF56" s="208"/>
      <c r="AG56" s="208" t="s">
        <v>155</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7" t="s">
        <v>187</v>
      </c>
      <c r="D57" s="220"/>
      <c r="E57" s="221">
        <v>1</v>
      </c>
      <c r="F57" s="218"/>
      <c r="G57" s="218"/>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142</v>
      </c>
      <c r="AH57" s="208">
        <v>0</v>
      </c>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7" t="s">
        <v>188</v>
      </c>
      <c r="D58" s="220"/>
      <c r="E58" s="221">
        <v>2</v>
      </c>
      <c r="F58" s="218"/>
      <c r="G58" s="218"/>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142</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5"/>
      <c r="B59" s="216"/>
      <c r="C59" s="247" t="s">
        <v>189</v>
      </c>
      <c r="D59" s="220"/>
      <c r="E59" s="221">
        <v>1</v>
      </c>
      <c r="F59" s="218"/>
      <c r="G59" s="218"/>
      <c r="H59" s="218"/>
      <c r="I59" s="218"/>
      <c r="J59" s="218"/>
      <c r="K59" s="218"/>
      <c r="L59" s="218"/>
      <c r="M59" s="218"/>
      <c r="N59" s="218"/>
      <c r="O59" s="218"/>
      <c r="P59" s="218"/>
      <c r="Q59" s="218"/>
      <c r="R59" s="218"/>
      <c r="S59" s="218"/>
      <c r="T59" s="218"/>
      <c r="U59" s="218"/>
      <c r="V59" s="218"/>
      <c r="W59" s="218"/>
      <c r="X59" s="208"/>
      <c r="Y59" s="208"/>
      <c r="Z59" s="208"/>
      <c r="AA59" s="208"/>
      <c r="AB59" s="208"/>
      <c r="AC59" s="208"/>
      <c r="AD59" s="208"/>
      <c r="AE59" s="208"/>
      <c r="AF59" s="208"/>
      <c r="AG59" s="208" t="s">
        <v>142</v>
      </c>
      <c r="AH59" s="208">
        <v>0</v>
      </c>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15"/>
      <c r="B60" s="216"/>
      <c r="C60" s="247" t="s">
        <v>190</v>
      </c>
      <c r="D60" s="220"/>
      <c r="E60" s="221">
        <v>2</v>
      </c>
      <c r="F60" s="218"/>
      <c r="G60" s="218"/>
      <c r="H60" s="218"/>
      <c r="I60" s="218"/>
      <c r="J60" s="218"/>
      <c r="K60" s="218"/>
      <c r="L60" s="218"/>
      <c r="M60" s="218"/>
      <c r="N60" s="218"/>
      <c r="O60" s="218"/>
      <c r="P60" s="218"/>
      <c r="Q60" s="218"/>
      <c r="R60" s="218"/>
      <c r="S60" s="218"/>
      <c r="T60" s="218"/>
      <c r="U60" s="218"/>
      <c r="V60" s="218"/>
      <c r="W60" s="218"/>
      <c r="X60" s="208"/>
      <c r="Y60" s="208"/>
      <c r="Z60" s="208"/>
      <c r="AA60" s="208"/>
      <c r="AB60" s="208"/>
      <c r="AC60" s="208"/>
      <c r="AD60" s="208"/>
      <c r="AE60" s="208"/>
      <c r="AF60" s="208"/>
      <c r="AG60" s="208" t="s">
        <v>142</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7" t="s">
        <v>191</v>
      </c>
      <c r="D61" s="220"/>
      <c r="E61" s="221">
        <v>2</v>
      </c>
      <c r="F61" s="218"/>
      <c r="G61" s="218"/>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142</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5"/>
      <c r="B62" s="216"/>
      <c r="C62" s="247" t="s">
        <v>192</v>
      </c>
      <c r="D62" s="220"/>
      <c r="E62" s="221">
        <v>2</v>
      </c>
      <c r="F62" s="218"/>
      <c r="G62" s="218"/>
      <c r="H62" s="218"/>
      <c r="I62" s="218"/>
      <c r="J62" s="218"/>
      <c r="K62" s="218"/>
      <c r="L62" s="218"/>
      <c r="M62" s="218"/>
      <c r="N62" s="218"/>
      <c r="O62" s="218"/>
      <c r="P62" s="218"/>
      <c r="Q62" s="218"/>
      <c r="R62" s="218"/>
      <c r="S62" s="218"/>
      <c r="T62" s="218"/>
      <c r="U62" s="218"/>
      <c r="V62" s="218"/>
      <c r="W62" s="218"/>
      <c r="X62" s="208"/>
      <c r="Y62" s="208"/>
      <c r="Z62" s="208"/>
      <c r="AA62" s="208"/>
      <c r="AB62" s="208"/>
      <c r="AC62" s="208"/>
      <c r="AD62" s="208"/>
      <c r="AE62" s="208"/>
      <c r="AF62" s="208"/>
      <c r="AG62" s="208" t="s">
        <v>142</v>
      </c>
      <c r="AH62" s="208">
        <v>0</v>
      </c>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15"/>
      <c r="B63" s="216"/>
      <c r="C63" s="248"/>
      <c r="D63" s="238"/>
      <c r="E63" s="238"/>
      <c r="F63" s="238"/>
      <c r="G63" s="238"/>
      <c r="H63" s="218"/>
      <c r="I63" s="218"/>
      <c r="J63" s="218"/>
      <c r="K63" s="218"/>
      <c r="L63" s="218"/>
      <c r="M63" s="218"/>
      <c r="N63" s="218"/>
      <c r="O63" s="218"/>
      <c r="P63" s="218"/>
      <c r="Q63" s="218"/>
      <c r="R63" s="218"/>
      <c r="S63" s="218"/>
      <c r="T63" s="218"/>
      <c r="U63" s="218"/>
      <c r="V63" s="218"/>
      <c r="W63" s="218"/>
      <c r="X63" s="208"/>
      <c r="Y63" s="208"/>
      <c r="Z63" s="208"/>
      <c r="AA63" s="208"/>
      <c r="AB63" s="208"/>
      <c r="AC63" s="208"/>
      <c r="AD63" s="208"/>
      <c r="AE63" s="208"/>
      <c r="AF63" s="208"/>
      <c r="AG63" s="208" t="s">
        <v>144</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29">
        <v>12</v>
      </c>
      <c r="B64" s="230" t="s">
        <v>193</v>
      </c>
      <c r="C64" s="245" t="s">
        <v>194</v>
      </c>
      <c r="D64" s="231" t="s">
        <v>181</v>
      </c>
      <c r="E64" s="232">
        <v>25</v>
      </c>
      <c r="F64" s="233"/>
      <c r="G64" s="234">
        <f>ROUND(E64*F64,2)</f>
        <v>0</v>
      </c>
      <c r="H64" s="233"/>
      <c r="I64" s="234">
        <f>ROUND(E64*H64,2)</f>
        <v>0</v>
      </c>
      <c r="J64" s="233"/>
      <c r="K64" s="234">
        <f>ROUND(E64*J64,2)</f>
        <v>0</v>
      </c>
      <c r="L64" s="234">
        <v>21</v>
      </c>
      <c r="M64" s="234">
        <f>G64*(1+L64/100)</f>
        <v>0</v>
      </c>
      <c r="N64" s="234">
        <v>0</v>
      </c>
      <c r="O64" s="234">
        <f>ROUND(E64*N64,2)</f>
        <v>0</v>
      </c>
      <c r="P64" s="234">
        <v>0</v>
      </c>
      <c r="Q64" s="234">
        <f>ROUND(E64*P64,2)</f>
        <v>0</v>
      </c>
      <c r="R64" s="234"/>
      <c r="S64" s="234" t="s">
        <v>167</v>
      </c>
      <c r="T64" s="235" t="s">
        <v>182</v>
      </c>
      <c r="U64" s="218">
        <v>2.9580000000000002</v>
      </c>
      <c r="V64" s="218">
        <f>ROUND(E64*U64,2)</f>
        <v>73.95</v>
      </c>
      <c r="W64" s="218"/>
      <c r="X64" s="208"/>
      <c r="Y64" s="208"/>
      <c r="Z64" s="208"/>
      <c r="AA64" s="208"/>
      <c r="AB64" s="208"/>
      <c r="AC64" s="208"/>
      <c r="AD64" s="208"/>
      <c r="AE64" s="208"/>
      <c r="AF64" s="208"/>
      <c r="AG64" s="208" t="s">
        <v>183</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49" t="s">
        <v>195</v>
      </c>
      <c r="D65" s="239"/>
      <c r="E65" s="239"/>
      <c r="F65" s="239"/>
      <c r="G65" s="239"/>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155</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52" t="s">
        <v>185</v>
      </c>
      <c r="D66" s="241"/>
      <c r="E66" s="241"/>
      <c r="F66" s="241"/>
      <c r="G66" s="241"/>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155</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52" t="s">
        <v>186</v>
      </c>
      <c r="D67" s="241"/>
      <c r="E67" s="241"/>
      <c r="F67" s="241"/>
      <c r="G67" s="241"/>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155</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47" t="s">
        <v>196</v>
      </c>
      <c r="D68" s="220"/>
      <c r="E68" s="221">
        <v>1</v>
      </c>
      <c r="F68" s="218"/>
      <c r="G68" s="218"/>
      <c r="H68" s="218"/>
      <c r="I68" s="218"/>
      <c r="J68" s="218"/>
      <c r="K68" s="218"/>
      <c r="L68" s="218"/>
      <c r="M68" s="218"/>
      <c r="N68" s="218"/>
      <c r="O68" s="218"/>
      <c r="P68" s="218"/>
      <c r="Q68" s="218"/>
      <c r="R68" s="218"/>
      <c r="S68" s="218"/>
      <c r="T68" s="218"/>
      <c r="U68" s="218"/>
      <c r="V68" s="218"/>
      <c r="W68" s="218"/>
      <c r="X68" s="208"/>
      <c r="Y68" s="208"/>
      <c r="Z68" s="208"/>
      <c r="AA68" s="208"/>
      <c r="AB68" s="208"/>
      <c r="AC68" s="208"/>
      <c r="AD68" s="208"/>
      <c r="AE68" s="208"/>
      <c r="AF68" s="208"/>
      <c r="AG68" s="208" t="s">
        <v>142</v>
      </c>
      <c r="AH68" s="208">
        <v>0</v>
      </c>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15"/>
      <c r="B69" s="216"/>
      <c r="C69" s="247" t="s">
        <v>197</v>
      </c>
      <c r="D69" s="220"/>
      <c r="E69" s="221">
        <v>2</v>
      </c>
      <c r="F69" s="218"/>
      <c r="G69" s="218"/>
      <c r="H69" s="218"/>
      <c r="I69" s="218"/>
      <c r="J69" s="218"/>
      <c r="K69" s="218"/>
      <c r="L69" s="218"/>
      <c r="M69" s="218"/>
      <c r="N69" s="218"/>
      <c r="O69" s="218"/>
      <c r="P69" s="218"/>
      <c r="Q69" s="218"/>
      <c r="R69" s="218"/>
      <c r="S69" s="218"/>
      <c r="T69" s="218"/>
      <c r="U69" s="218"/>
      <c r="V69" s="218"/>
      <c r="W69" s="218"/>
      <c r="X69" s="208"/>
      <c r="Y69" s="208"/>
      <c r="Z69" s="208"/>
      <c r="AA69" s="208"/>
      <c r="AB69" s="208"/>
      <c r="AC69" s="208"/>
      <c r="AD69" s="208"/>
      <c r="AE69" s="208"/>
      <c r="AF69" s="208"/>
      <c r="AG69" s="208" t="s">
        <v>142</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7" t="s">
        <v>198</v>
      </c>
      <c r="D70" s="220"/>
      <c r="E70" s="221">
        <v>11</v>
      </c>
      <c r="F70" s="218"/>
      <c r="G70" s="218"/>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142</v>
      </c>
      <c r="AH70" s="208">
        <v>0</v>
      </c>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c r="B71" s="216"/>
      <c r="C71" s="247" t="s">
        <v>199</v>
      </c>
      <c r="D71" s="220"/>
      <c r="E71" s="221">
        <v>10</v>
      </c>
      <c r="F71" s="218"/>
      <c r="G71" s="218"/>
      <c r="H71" s="218"/>
      <c r="I71" s="218"/>
      <c r="J71" s="218"/>
      <c r="K71" s="218"/>
      <c r="L71" s="218"/>
      <c r="M71" s="218"/>
      <c r="N71" s="218"/>
      <c r="O71" s="218"/>
      <c r="P71" s="218"/>
      <c r="Q71" s="218"/>
      <c r="R71" s="218"/>
      <c r="S71" s="218"/>
      <c r="T71" s="218"/>
      <c r="U71" s="218"/>
      <c r="V71" s="218"/>
      <c r="W71" s="218"/>
      <c r="X71" s="208"/>
      <c r="Y71" s="208"/>
      <c r="Z71" s="208"/>
      <c r="AA71" s="208"/>
      <c r="AB71" s="208"/>
      <c r="AC71" s="208"/>
      <c r="AD71" s="208"/>
      <c r="AE71" s="208"/>
      <c r="AF71" s="208"/>
      <c r="AG71" s="208" t="s">
        <v>142</v>
      </c>
      <c r="AH71" s="208">
        <v>0</v>
      </c>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47" t="s">
        <v>200</v>
      </c>
      <c r="D72" s="220"/>
      <c r="E72" s="221">
        <v>1</v>
      </c>
      <c r="F72" s="218"/>
      <c r="G72" s="218"/>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142</v>
      </c>
      <c r="AH72" s="208">
        <v>0</v>
      </c>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8"/>
      <c r="D73" s="238"/>
      <c r="E73" s="238"/>
      <c r="F73" s="238"/>
      <c r="G73" s="23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144</v>
      </c>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29">
        <v>13</v>
      </c>
      <c r="B74" s="230" t="s">
        <v>201</v>
      </c>
      <c r="C74" s="245" t="s">
        <v>202</v>
      </c>
      <c r="D74" s="231" t="s">
        <v>181</v>
      </c>
      <c r="E74" s="232">
        <v>1</v>
      </c>
      <c r="F74" s="233"/>
      <c r="G74" s="234">
        <f>ROUND(E74*F74,2)</f>
        <v>0</v>
      </c>
      <c r="H74" s="233"/>
      <c r="I74" s="234">
        <f>ROUND(E74*H74,2)</f>
        <v>0</v>
      </c>
      <c r="J74" s="233"/>
      <c r="K74" s="234">
        <f>ROUND(E74*J74,2)</f>
        <v>0</v>
      </c>
      <c r="L74" s="234">
        <v>21</v>
      </c>
      <c r="M74" s="234">
        <f>G74*(1+L74/100)</f>
        <v>0</v>
      </c>
      <c r="N74" s="234">
        <v>5.9819999999999998E-2</v>
      </c>
      <c r="O74" s="234">
        <f>ROUND(E74*N74,2)</f>
        <v>0.06</v>
      </c>
      <c r="P74" s="234">
        <v>0</v>
      </c>
      <c r="Q74" s="234">
        <f>ROUND(E74*P74,2)</f>
        <v>0</v>
      </c>
      <c r="R74" s="234"/>
      <c r="S74" s="234" t="s">
        <v>167</v>
      </c>
      <c r="T74" s="235" t="s">
        <v>182</v>
      </c>
      <c r="U74" s="218">
        <v>2.9580000000000002</v>
      </c>
      <c r="V74" s="218">
        <f>ROUND(E74*U74,2)</f>
        <v>2.96</v>
      </c>
      <c r="W74" s="218"/>
      <c r="X74" s="208"/>
      <c r="Y74" s="208"/>
      <c r="Z74" s="208"/>
      <c r="AA74" s="208"/>
      <c r="AB74" s="208"/>
      <c r="AC74" s="208"/>
      <c r="AD74" s="208"/>
      <c r="AE74" s="208"/>
      <c r="AF74" s="208"/>
      <c r="AG74" s="208" t="s">
        <v>183</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15"/>
      <c r="B75" s="216"/>
      <c r="C75" s="249" t="s">
        <v>203</v>
      </c>
      <c r="D75" s="239"/>
      <c r="E75" s="239"/>
      <c r="F75" s="239"/>
      <c r="G75" s="239"/>
      <c r="H75" s="218"/>
      <c r="I75" s="218"/>
      <c r="J75" s="218"/>
      <c r="K75" s="218"/>
      <c r="L75" s="218"/>
      <c r="M75" s="218"/>
      <c r="N75" s="218"/>
      <c r="O75" s="218"/>
      <c r="P75" s="218"/>
      <c r="Q75" s="218"/>
      <c r="R75" s="218"/>
      <c r="S75" s="218"/>
      <c r="T75" s="218"/>
      <c r="U75" s="218"/>
      <c r="V75" s="218"/>
      <c r="W75" s="218"/>
      <c r="X75" s="208"/>
      <c r="Y75" s="208"/>
      <c r="Z75" s="208"/>
      <c r="AA75" s="208"/>
      <c r="AB75" s="208"/>
      <c r="AC75" s="208"/>
      <c r="AD75" s="208"/>
      <c r="AE75" s="208"/>
      <c r="AF75" s="208"/>
      <c r="AG75" s="208" t="s">
        <v>155</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52" t="s">
        <v>186</v>
      </c>
      <c r="D76" s="241"/>
      <c r="E76" s="241"/>
      <c r="F76" s="241"/>
      <c r="G76" s="241"/>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155</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15"/>
      <c r="B77" s="216"/>
      <c r="C77" s="247" t="s">
        <v>187</v>
      </c>
      <c r="D77" s="220"/>
      <c r="E77" s="221">
        <v>1</v>
      </c>
      <c r="F77" s="218"/>
      <c r="G77" s="218"/>
      <c r="H77" s="218"/>
      <c r="I77" s="218"/>
      <c r="J77" s="218"/>
      <c r="K77" s="218"/>
      <c r="L77" s="218"/>
      <c r="M77" s="218"/>
      <c r="N77" s="218"/>
      <c r="O77" s="218"/>
      <c r="P77" s="218"/>
      <c r="Q77" s="218"/>
      <c r="R77" s="218"/>
      <c r="S77" s="218"/>
      <c r="T77" s="218"/>
      <c r="U77" s="218"/>
      <c r="V77" s="218"/>
      <c r="W77" s="218"/>
      <c r="X77" s="208"/>
      <c r="Y77" s="208"/>
      <c r="Z77" s="208"/>
      <c r="AA77" s="208"/>
      <c r="AB77" s="208"/>
      <c r="AC77" s="208"/>
      <c r="AD77" s="208"/>
      <c r="AE77" s="208"/>
      <c r="AF77" s="208"/>
      <c r="AG77" s="208" t="s">
        <v>142</v>
      </c>
      <c r="AH77" s="208">
        <v>0</v>
      </c>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5"/>
      <c r="B78" s="216"/>
      <c r="C78" s="248"/>
      <c r="D78" s="238"/>
      <c r="E78" s="238"/>
      <c r="F78" s="238"/>
      <c r="G78" s="238"/>
      <c r="H78" s="218"/>
      <c r="I78" s="218"/>
      <c r="J78" s="218"/>
      <c r="K78" s="218"/>
      <c r="L78" s="218"/>
      <c r="M78" s="218"/>
      <c r="N78" s="218"/>
      <c r="O78" s="218"/>
      <c r="P78" s="218"/>
      <c r="Q78" s="218"/>
      <c r="R78" s="218"/>
      <c r="S78" s="218"/>
      <c r="T78" s="218"/>
      <c r="U78" s="218"/>
      <c r="V78" s="218"/>
      <c r="W78" s="218"/>
      <c r="X78" s="208"/>
      <c r="Y78" s="208"/>
      <c r="Z78" s="208"/>
      <c r="AA78" s="208"/>
      <c r="AB78" s="208"/>
      <c r="AC78" s="208"/>
      <c r="AD78" s="208"/>
      <c r="AE78" s="208"/>
      <c r="AF78" s="208"/>
      <c r="AG78" s="208" t="s">
        <v>144</v>
      </c>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v>14</v>
      </c>
      <c r="B79" s="216" t="s">
        <v>204</v>
      </c>
      <c r="C79" s="250" t="s">
        <v>205</v>
      </c>
      <c r="D79" s="217" t="s">
        <v>0</v>
      </c>
      <c r="E79" s="237"/>
      <c r="F79" s="219"/>
      <c r="G79" s="218">
        <f>ROUND(E79*F79,2)</f>
        <v>0</v>
      </c>
      <c r="H79" s="219"/>
      <c r="I79" s="218">
        <f>ROUND(E79*H79,2)</f>
        <v>0</v>
      </c>
      <c r="J79" s="219"/>
      <c r="K79" s="218">
        <f>ROUND(E79*J79,2)</f>
        <v>0</v>
      </c>
      <c r="L79" s="218">
        <v>21</v>
      </c>
      <c r="M79" s="218">
        <f>G79*(1+L79/100)</f>
        <v>0</v>
      </c>
      <c r="N79" s="218">
        <v>0</v>
      </c>
      <c r="O79" s="218">
        <f>ROUND(E79*N79,2)</f>
        <v>0</v>
      </c>
      <c r="P79" s="218">
        <v>0</v>
      </c>
      <c r="Q79" s="218">
        <f>ROUND(E79*P79,2)</f>
        <v>0</v>
      </c>
      <c r="R79" s="218" t="s">
        <v>136</v>
      </c>
      <c r="S79" s="218" t="s">
        <v>137</v>
      </c>
      <c r="T79" s="218" t="s">
        <v>137</v>
      </c>
      <c r="U79" s="218">
        <v>0</v>
      </c>
      <c r="V79" s="218">
        <f>ROUND(E79*U79,2)</f>
        <v>0</v>
      </c>
      <c r="W79" s="218"/>
      <c r="X79" s="208"/>
      <c r="Y79" s="208"/>
      <c r="Z79" s="208"/>
      <c r="AA79" s="208"/>
      <c r="AB79" s="208"/>
      <c r="AC79" s="208"/>
      <c r="AD79" s="208"/>
      <c r="AE79" s="208"/>
      <c r="AF79" s="208"/>
      <c r="AG79" s="208" t="s">
        <v>171</v>
      </c>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c r="B80" s="216"/>
      <c r="C80" s="251" t="s">
        <v>172</v>
      </c>
      <c r="D80" s="240"/>
      <c r="E80" s="240"/>
      <c r="F80" s="240"/>
      <c r="G80" s="240"/>
      <c r="H80" s="218"/>
      <c r="I80" s="218"/>
      <c r="J80" s="218"/>
      <c r="K80" s="218"/>
      <c r="L80" s="218"/>
      <c r="M80" s="218"/>
      <c r="N80" s="218"/>
      <c r="O80" s="218"/>
      <c r="P80" s="218"/>
      <c r="Q80" s="218"/>
      <c r="R80" s="218"/>
      <c r="S80" s="218"/>
      <c r="T80" s="218"/>
      <c r="U80" s="218"/>
      <c r="V80" s="218"/>
      <c r="W80" s="218"/>
      <c r="X80" s="208"/>
      <c r="Y80" s="208"/>
      <c r="Z80" s="208"/>
      <c r="AA80" s="208"/>
      <c r="AB80" s="208"/>
      <c r="AC80" s="208"/>
      <c r="AD80" s="208"/>
      <c r="AE80" s="208"/>
      <c r="AF80" s="208"/>
      <c r="AG80" s="208" t="s">
        <v>140</v>
      </c>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5"/>
      <c r="B81" s="216"/>
      <c r="C81" s="247" t="s">
        <v>173</v>
      </c>
      <c r="D81" s="220"/>
      <c r="E81" s="221"/>
      <c r="F81" s="218"/>
      <c r="G81" s="218"/>
      <c r="H81" s="218"/>
      <c r="I81" s="218"/>
      <c r="J81" s="218"/>
      <c r="K81" s="218"/>
      <c r="L81" s="218"/>
      <c r="M81" s="218"/>
      <c r="N81" s="218"/>
      <c r="O81" s="218"/>
      <c r="P81" s="218"/>
      <c r="Q81" s="218"/>
      <c r="R81" s="218"/>
      <c r="S81" s="218"/>
      <c r="T81" s="218"/>
      <c r="U81" s="218"/>
      <c r="V81" s="218"/>
      <c r="W81" s="218"/>
      <c r="X81" s="208"/>
      <c r="Y81" s="208"/>
      <c r="Z81" s="208"/>
      <c r="AA81" s="208"/>
      <c r="AB81" s="208"/>
      <c r="AC81" s="208"/>
      <c r="AD81" s="208"/>
      <c r="AE81" s="208"/>
      <c r="AF81" s="208"/>
      <c r="AG81" s="208" t="s">
        <v>142</v>
      </c>
      <c r="AH81" s="208">
        <v>0</v>
      </c>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5"/>
      <c r="B82" s="216"/>
      <c r="C82" s="247" t="s">
        <v>206</v>
      </c>
      <c r="D82" s="220"/>
      <c r="E82" s="221"/>
      <c r="F82" s="218"/>
      <c r="G82" s="218"/>
      <c r="H82" s="218"/>
      <c r="I82" s="218"/>
      <c r="J82" s="218"/>
      <c r="K82" s="218"/>
      <c r="L82" s="218"/>
      <c r="M82" s="218"/>
      <c r="N82" s="218"/>
      <c r="O82" s="218"/>
      <c r="P82" s="218"/>
      <c r="Q82" s="218"/>
      <c r="R82" s="218"/>
      <c r="S82" s="218"/>
      <c r="T82" s="218"/>
      <c r="U82" s="218"/>
      <c r="V82" s="218"/>
      <c r="W82" s="218"/>
      <c r="X82" s="208"/>
      <c r="Y82" s="208"/>
      <c r="Z82" s="208"/>
      <c r="AA82" s="208"/>
      <c r="AB82" s="208"/>
      <c r="AC82" s="208"/>
      <c r="AD82" s="208"/>
      <c r="AE82" s="208"/>
      <c r="AF82" s="208"/>
      <c r="AG82" s="208" t="s">
        <v>142</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5"/>
      <c r="B83" s="216"/>
      <c r="C83" s="247" t="s">
        <v>207</v>
      </c>
      <c r="D83" s="220"/>
      <c r="E83" s="221">
        <v>1540.2850000000001</v>
      </c>
      <c r="F83" s="218"/>
      <c r="G83" s="218"/>
      <c r="H83" s="218"/>
      <c r="I83" s="218"/>
      <c r="J83" s="218"/>
      <c r="K83" s="218"/>
      <c r="L83" s="218"/>
      <c r="M83" s="218"/>
      <c r="N83" s="218"/>
      <c r="O83" s="218"/>
      <c r="P83" s="218"/>
      <c r="Q83" s="218"/>
      <c r="R83" s="218"/>
      <c r="S83" s="218"/>
      <c r="T83" s="218"/>
      <c r="U83" s="218"/>
      <c r="V83" s="218"/>
      <c r="W83" s="218"/>
      <c r="X83" s="208"/>
      <c r="Y83" s="208"/>
      <c r="Z83" s="208"/>
      <c r="AA83" s="208"/>
      <c r="AB83" s="208"/>
      <c r="AC83" s="208"/>
      <c r="AD83" s="208"/>
      <c r="AE83" s="208"/>
      <c r="AF83" s="208"/>
      <c r="AG83" s="208" t="s">
        <v>142</v>
      </c>
      <c r="AH83" s="208">
        <v>0</v>
      </c>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c r="B84" s="216"/>
      <c r="C84" s="248"/>
      <c r="D84" s="238"/>
      <c r="E84" s="238"/>
      <c r="F84" s="238"/>
      <c r="G84" s="238"/>
      <c r="H84" s="218"/>
      <c r="I84" s="218"/>
      <c r="J84" s="218"/>
      <c r="K84" s="218"/>
      <c r="L84" s="218"/>
      <c r="M84" s="218"/>
      <c r="N84" s="218"/>
      <c r="O84" s="218"/>
      <c r="P84" s="218"/>
      <c r="Q84" s="218"/>
      <c r="R84" s="218"/>
      <c r="S84" s="218"/>
      <c r="T84" s="218"/>
      <c r="U84" s="218"/>
      <c r="V84" s="218"/>
      <c r="W84" s="218"/>
      <c r="X84" s="208"/>
      <c r="Y84" s="208"/>
      <c r="Z84" s="208"/>
      <c r="AA84" s="208"/>
      <c r="AB84" s="208"/>
      <c r="AC84" s="208"/>
      <c r="AD84" s="208"/>
      <c r="AE84" s="208"/>
      <c r="AF84" s="208"/>
      <c r="AG84" s="208" t="s">
        <v>144</v>
      </c>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x14ac:dyDescent="0.2">
      <c r="A85" s="223" t="s">
        <v>131</v>
      </c>
      <c r="B85" s="224" t="s">
        <v>104</v>
      </c>
      <c r="C85" s="244" t="s">
        <v>27</v>
      </c>
      <c r="D85" s="225"/>
      <c r="E85" s="226"/>
      <c r="F85" s="227"/>
      <c r="G85" s="227">
        <f>SUMIF(AG86:AG89,"&lt;&gt;NOR",G86:G89)</f>
        <v>0</v>
      </c>
      <c r="H85" s="227"/>
      <c r="I85" s="227">
        <f>SUM(I86:I89)</f>
        <v>0</v>
      </c>
      <c r="J85" s="227"/>
      <c r="K85" s="227">
        <f>SUM(K86:K89)</f>
        <v>0</v>
      </c>
      <c r="L85" s="227"/>
      <c r="M85" s="227">
        <f>SUM(M86:M89)</f>
        <v>0</v>
      </c>
      <c r="N85" s="227"/>
      <c r="O85" s="227">
        <f>SUM(O86:O89)</f>
        <v>0</v>
      </c>
      <c r="P85" s="227"/>
      <c r="Q85" s="227">
        <f>SUM(Q86:Q89)</f>
        <v>0</v>
      </c>
      <c r="R85" s="227"/>
      <c r="S85" s="227"/>
      <c r="T85" s="228"/>
      <c r="U85" s="222"/>
      <c r="V85" s="222">
        <f>SUM(V86:V89)</f>
        <v>0</v>
      </c>
      <c r="W85" s="222"/>
      <c r="AG85" t="s">
        <v>132</v>
      </c>
    </row>
    <row r="86" spans="1:60" outlineLevel="1" x14ac:dyDescent="0.2">
      <c r="A86" s="229">
        <v>15</v>
      </c>
      <c r="B86" s="230" t="s">
        <v>208</v>
      </c>
      <c r="C86" s="245" t="s">
        <v>209</v>
      </c>
      <c r="D86" s="231" t="s">
        <v>210</v>
      </c>
      <c r="E86" s="232">
        <v>1</v>
      </c>
      <c r="F86" s="233"/>
      <c r="G86" s="234">
        <f>ROUND(E86*F86,2)</f>
        <v>0</v>
      </c>
      <c r="H86" s="233"/>
      <c r="I86" s="234">
        <f>ROUND(E86*H86,2)</f>
        <v>0</v>
      </c>
      <c r="J86" s="233"/>
      <c r="K86" s="234">
        <f>ROUND(E86*J86,2)</f>
        <v>0</v>
      </c>
      <c r="L86" s="234">
        <v>21</v>
      </c>
      <c r="M86" s="234">
        <f>G86*(1+L86/100)</f>
        <v>0</v>
      </c>
      <c r="N86" s="234">
        <v>0</v>
      </c>
      <c r="O86" s="234">
        <f>ROUND(E86*N86,2)</f>
        <v>0</v>
      </c>
      <c r="P86" s="234">
        <v>0</v>
      </c>
      <c r="Q86" s="234">
        <f>ROUND(E86*P86,2)</f>
        <v>0</v>
      </c>
      <c r="R86" s="234"/>
      <c r="S86" s="234" t="s">
        <v>137</v>
      </c>
      <c r="T86" s="235" t="s">
        <v>182</v>
      </c>
      <c r="U86" s="218">
        <v>0</v>
      </c>
      <c r="V86" s="218">
        <f>ROUND(E86*U86,2)</f>
        <v>0</v>
      </c>
      <c r="W86" s="218"/>
      <c r="X86" s="208"/>
      <c r="Y86" s="208"/>
      <c r="Z86" s="208"/>
      <c r="AA86" s="208"/>
      <c r="AB86" s="208"/>
      <c r="AC86" s="208"/>
      <c r="AD86" s="208"/>
      <c r="AE86" s="208"/>
      <c r="AF86" s="208"/>
      <c r="AG86" s="208" t="s">
        <v>211</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x14ac:dyDescent="0.2">
      <c r="A87" s="215"/>
      <c r="B87" s="216"/>
      <c r="C87" s="253"/>
      <c r="D87" s="242"/>
      <c r="E87" s="242"/>
      <c r="F87" s="242"/>
      <c r="G87" s="242"/>
      <c r="H87" s="218"/>
      <c r="I87" s="218"/>
      <c r="J87" s="218"/>
      <c r="K87" s="218"/>
      <c r="L87" s="218"/>
      <c r="M87" s="218"/>
      <c r="N87" s="218"/>
      <c r="O87" s="218"/>
      <c r="P87" s="218"/>
      <c r="Q87" s="218"/>
      <c r="R87" s="218"/>
      <c r="S87" s="218"/>
      <c r="T87" s="218"/>
      <c r="U87" s="218"/>
      <c r="V87" s="218"/>
      <c r="W87" s="218"/>
      <c r="X87" s="208"/>
      <c r="Y87" s="208"/>
      <c r="Z87" s="208"/>
      <c r="AA87" s="208"/>
      <c r="AB87" s="208"/>
      <c r="AC87" s="208"/>
      <c r="AD87" s="208"/>
      <c r="AE87" s="208"/>
      <c r="AF87" s="208"/>
      <c r="AG87" s="208" t="s">
        <v>144</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29">
        <v>16</v>
      </c>
      <c r="B88" s="230" t="s">
        <v>212</v>
      </c>
      <c r="C88" s="245" t="s">
        <v>213</v>
      </c>
      <c r="D88" s="231" t="s">
        <v>210</v>
      </c>
      <c r="E88" s="232">
        <v>1</v>
      </c>
      <c r="F88" s="233"/>
      <c r="G88" s="234">
        <f>ROUND(E88*F88,2)</f>
        <v>0</v>
      </c>
      <c r="H88" s="233"/>
      <c r="I88" s="234">
        <f>ROUND(E88*H88,2)</f>
        <v>0</v>
      </c>
      <c r="J88" s="233"/>
      <c r="K88" s="234">
        <f>ROUND(E88*J88,2)</f>
        <v>0</v>
      </c>
      <c r="L88" s="234">
        <v>21</v>
      </c>
      <c r="M88" s="234">
        <f>G88*(1+L88/100)</f>
        <v>0</v>
      </c>
      <c r="N88" s="234">
        <v>0</v>
      </c>
      <c r="O88" s="234">
        <f>ROUND(E88*N88,2)</f>
        <v>0</v>
      </c>
      <c r="P88" s="234">
        <v>0</v>
      </c>
      <c r="Q88" s="234">
        <f>ROUND(E88*P88,2)</f>
        <v>0</v>
      </c>
      <c r="R88" s="234"/>
      <c r="S88" s="234" t="s">
        <v>137</v>
      </c>
      <c r="T88" s="235" t="s">
        <v>182</v>
      </c>
      <c r="U88" s="218">
        <v>0</v>
      </c>
      <c r="V88" s="218">
        <f>ROUND(E88*U88,2)</f>
        <v>0</v>
      </c>
      <c r="W88" s="218"/>
      <c r="X88" s="208"/>
      <c r="Y88" s="208"/>
      <c r="Z88" s="208"/>
      <c r="AA88" s="208"/>
      <c r="AB88" s="208"/>
      <c r="AC88" s="208"/>
      <c r="AD88" s="208"/>
      <c r="AE88" s="208"/>
      <c r="AF88" s="208"/>
      <c r="AG88" s="208" t="s">
        <v>214</v>
      </c>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15"/>
      <c r="B89" s="216"/>
      <c r="C89" s="253"/>
      <c r="D89" s="242"/>
      <c r="E89" s="242"/>
      <c r="F89" s="242"/>
      <c r="G89" s="242"/>
      <c r="H89" s="218"/>
      <c r="I89" s="218"/>
      <c r="J89" s="218"/>
      <c r="K89" s="218"/>
      <c r="L89" s="218"/>
      <c r="M89" s="218"/>
      <c r="N89" s="218"/>
      <c r="O89" s="218"/>
      <c r="P89" s="218"/>
      <c r="Q89" s="218"/>
      <c r="R89" s="218"/>
      <c r="S89" s="218"/>
      <c r="T89" s="218"/>
      <c r="U89" s="218"/>
      <c r="V89" s="218"/>
      <c r="W89" s="218"/>
      <c r="X89" s="208"/>
      <c r="Y89" s="208"/>
      <c r="Z89" s="208"/>
      <c r="AA89" s="208"/>
      <c r="AB89" s="208"/>
      <c r="AC89" s="208"/>
      <c r="AD89" s="208"/>
      <c r="AE89" s="208"/>
      <c r="AF89" s="208"/>
      <c r="AG89" s="208" t="s">
        <v>144</v>
      </c>
      <c r="AH89" s="208"/>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x14ac:dyDescent="0.2">
      <c r="A90" s="5"/>
      <c r="B90" s="6"/>
      <c r="C90" s="254"/>
      <c r="D90" s="8"/>
      <c r="E90" s="5"/>
      <c r="F90" s="5"/>
      <c r="G90" s="5"/>
      <c r="H90" s="5"/>
      <c r="I90" s="5"/>
      <c r="J90" s="5"/>
      <c r="K90" s="5"/>
      <c r="L90" s="5"/>
      <c r="M90" s="5"/>
      <c r="N90" s="5"/>
      <c r="O90" s="5"/>
      <c r="P90" s="5"/>
      <c r="Q90" s="5"/>
      <c r="R90" s="5"/>
      <c r="S90" s="5"/>
      <c r="T90" s="5"/>
      <c r="U90" s="5"/>
      <c r="V90" s="5"/>
      <c r="W90" s="5"/>
      <c r="AE90">
        <v>15</v>
      </c>
      <c r="AF90">
        <v>21</v>
      </c>
    </row>
    <row r="91" spans="1:60" x14ac:dyDescent="0.2">
      <c r="A91" s="211"/>
      <c r="B91" s="212" t="s">
        <v>29</v>
      </c>
      <c r="C91" s="255"/>
      <c r="D91" s="213"/>
      <c r="E91" s="214"/>
      <c r="F91" s="214"/>
      <c r="G91" s="243">
        <f>G8+G49+G85</f>
        <v>0</v>
      </c>
      <c r="H91" s="5"/>
      <c r="I91" s="5"/>
      <c r="J91" s="5"/>
      <c r="K91" s="5"/>
      <c r="L91" s="5"/>
      <c r="M91" s="5"/>
      <c r="N91" s="5"/>
      <c r="O91" s="5"/>
      <c r="P91" s="5"/>
      <c r="Q91" s="5"/>
      <c r="R91" s="5"/>
      <c r="S91" s="5"/>
      <c r="T91" s="5"/>
      <c r="U91" s="5"/>
      <c r="V91" s="5"/>
      <c r="W91" s="5"/>
      <c r="AE91">
        <f>SUMIF(L7:L89,AE90,G7:G89)</f>
        <v>0</v>
      </c>
      <c r="AF91">
        <f>SUMIF(L7:L89,AF90,G7:G89)</f>
        <v>0</v>
      </c>
      <c r="AG91" t="s">
        <v>215</v>
      </c>
    </row>
    <row r="92" spans="1:60" x14ac:dyDescent="0.2">
      <c r="C92" s="256"/>
      <c r="D92" s="192"/>
      <c r="AG92" t="s">
        <v>216</v>
      </c>
    </row>
    <row r="93" spans="1:60" x14ac:dyDescent="0.2">
      <c r="D93" s="192"/>
    </row>
    <row r="94" spans="1:60" x14ac:dyDescent="0.2">
      <c r="D94" s="192"/>
    </row>
    <row r="95" spans="1:60" x14ac:dyDescent="0.2">
      <c r="D95" s="192"/>
    </row>
    <row r="96" spans="1:60" x14ac:dyDescent="0.2">
      <c r="D96" s="192"/>
    </row>
    <row r="97" spans="4:4" x14ac:dyDescent="0.2">
      <c r="D97" s="192"/>
    </row>
    <row r="98" spans="4:4" x14ac:dyDescent="0.2">
      <c r="D98" s="192"/>
    </row>
    <row r="99" spans="4:4" x14ac:dyDescent="0.2">
      <c r="D99" s="192"/>
    </row>
    <row r="100" spans="4:4" x14ac:dyDescent="0.2">
      <c r="D100" s="192"/>
    </row>
    <row r="101" spans="4:4" x14ac:dyDescent="0.2">
      <c r="D101" s="192"/>
    </row>
    <row r="102" spans="4:4" x14ac:dyDescent="0.2">
      <c r="D102" s="192"/>
    </row>
    <row r="103" spans="4:4" x14ac:dyDescent="0.2">
      <c r="D103" s="192"/>
    </row>
    <row r="104" spans="4:4" x14ac:dyDescent="0.2">
      <c r="D104" s="192"/>
    </row>
    <row r="105" spans="4:4" x14ac:dyDescent="0.2">
      <c r="D105" s="192"/>
    </row>
    <row r="106" spans="4:4" x14ac:dyDescent="0.2">
      <c r="D106" s="192"/>
    </row>
    <row r="107" spans="4:4" x14ac:dyDescent="0.2">
      <c r="D107" s="192"/>
    </row>
    <row r="108" spans="4:4" x14ac:dyDescent="0.2">
      <c r="D108" s="192"/>
    </row>
    <row r="109" spans="4:4" x14ac:dyDescent="0.2">
      <c r="D109" s="192"/>
    </row>
    <row r="110" spans="4:4" x14ac:dyDescent="0.2">
      <c r="D110" s="192"/>
    </row>
    <row r="111" spans="4:4" x14ac:dyDescent="0.2">
      <c r="D111" s="192"/>
    </row>
    <row r="112" spans="4:4" x14ac:dyDescent="0.2">
      <c r="D112" s="192"/>
    </row>
    <row r="113" spans="4:4" x14ac:dyDescent="0.2">
      <c r="D113" s="192"/>
    </row>
    <row r="114" spans="4:4" x14ac:dyDescent="0.2">
      <c r="D114" s="192"/>
    </row>
    <row r="115" spans="4:4" x14ac:dyDescent="0.2">
      <c r="D115" s="192"/>
    </row>
    <row r="116" spans="4:4" x14ac:dyDescent="0.2">
      <c r="D116" s="192"/>
    </row>
    <row r="117" spans="4:4" x14ac:dyDescent="0.2">
      <c r="D117" s="192"/>
    </row>
    <row r="118" spans="4:4" x14ac:dyDescent="0.2">
      <c r="D118" s="192"/>
    </row>
    <row r="119" spans="4:4" x14ac:dyDescent="0.2">
      <c r="D119" s="192"/>
    </row>
    <row r="120" spans="4:4" x14ac:dyDescent="0.2">
      <c r="D120" s="192"/>
    </row>
    <row r="121" spans="4:4" x14ac:dyDescent="0.2">
      <c r="D121" s="192"/>
    </row>
    <row r="122" spans="4:4" x14ac:dyDescent="0.2">
      <c r="D122" s="192"/>
    </row>
    <row r="123" spans="4:4" x14ac:dyDescent="0.2">
      <c r="D123" s="192"/>
    </row>
    <row r="124" spans="4:4" x14ac:dyDescent="0.2">
      <c r="D124" s="192"/>
    </row>
    <row r="125" spans="4:4" x14ac:dyDescent="0.2">
      <c r="D125" s="192"/>
    </row>
    <row r="126" spans="4:4" x14ac:dyDescent="0.2">
      <c r="D126" s="192"/>
    </row>
    <row r="127" spans="4:4" x14ac:dyDescent="0.2">
      <c r="D127" s="192"/>
    </row>
    <row r="128" spans="4:4"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cdwcpeTYhH822pmdiAhgCt5FJreb+iSpZ7iGc5T//+1dRIi88lURhocM6MUF8+3BRoDzSpc+7d//Z2LSt+MYXQ==" saltValue="TJqN9ieonBv6E2fqs2VHgg==" spinCount="100000" sheet="1"/>
  <mergeCells count="34">
    <mergeCell ref="C80:G80"/>
    <mergeCell ref="C84:G84"/>
    <mergeCell ref="C87:G87"/>
    <mergeCell ref="C89:G89"/>
    <mergeCell ref="C66:G66"/>
    <mergeCell ref="C67:G67"/>
    <mergeCell ref="C73:G73"/>
    <mergeCell ref="C75:G75"/>
    <mergeCell ref="C76:G76"/>
    <mergeCell ref="C78:G78"/>
    <mergeCell ref="C52:G52"/>
    <mergeCell ref="C54:G54"/>
    <mergeCell ref="C55:G55"/>
    <mergeCell ref="C56:G56"/>
    <mergeCell ref="C63:G63"/>
    <mergeCell ref="C65:G65"/>
    <mergeCell ref="C32:G32"/>
    <mergeCell ref="C36:G36"/>
    <mergeCell ref="C39:G39"/>
    <mergeCell ref="C42:G42"/>
    <mergeCell ref="C44:G44"/>
    <mergeCell ref="C48:G48"/>
    <mergeCell ref="C15:G15"/>
    <mergeCell ref="C17:G17"/>
    <mergeCell ref="C21:G21"/>
    <mergeCell ref="C24:G24"/>
    <mergeCell ref="C26:G26"/>
    <mergeCell ref="C30:G30"/>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D 1.4e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 1.4e Pol'!Názvy_tisku</vt:lpstr>
      <vt:lpstr>oadresa</vt:lpstr>
      <vt:lpstr>Stavba!Objednatel</vt:lpstr>
      <vt:lpstr>Stavba!Objekt</vt:lpstr>
      <vt:lpstr>'SO 01 D 1.4e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2020-03-17T11:46:12Z</dcterms:modified>
</cp:coreProperties>
</file>